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یست پرسنل" sheetId="1" state="visible" r:id="rId1"/>
    <sheet xmlns:r="http://schemas.openxmlformats.org/officeDocument/2006/relationships" name="پایه سنوات" sheetId="2" state="visible" r:id="rId2"/>
    <sheet xmlns:r="http://schemas.openxmlformats.org/officeDocument/2006/relationships" name="عیدی و سنوات پایان سال" sheetId="3" state="visible" r:id="rId3"/>
    <sheet xmlns:r="http://schemas.openxmlformats.org/officeDocument/2006/relationships" name="مرخصی استحقاقی" sheetId="4" state="visible" r:id="rId4"/>
    <sheet xmlns:r="http://schemas.openxmlformats.org/officeDocument/2006/relationships" name="راهنمای واحده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5">
    <font>
      <name val="Calibri"/>
      <family val="2"/>
      <color theme="1"/>
      <sz val="11"/>
      <scheme val="minor"/>
    </font>
    <font>
      <b val="1"/>
      <color rgb="00217346"/>
      <sz val="13"/>
    </font>
    <font>
      <b val="1"/>
      <color rgb="00FFFFFF"/>
    </font>
    <font>
      <b val="1"/>
    </font>
    <font>
      <color rgb="00555555"/>
      <sz val="10"/>
    </font>
  </fonts>
  <fills count="5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AF5EE"/>
      </patternFill>
    </fill>
    <fill>
      <patternFill patternType="solid">
        <fgColor rgb="00FFF4C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0" fontId="4" fillId="0" borderId="0" pivotButton="0" quotePrefix="0" xfId="0"/>
    <xf numFmtId="0" fontId="3" fillId="0" borderId="0" pivotButton="0" quotePrefix="0" xfId="0"/>
    <xf numFmtId="3" fontId="3" fillId="4" borderId="1" applyAlignment="1" pivotButton="0" quotePrefix="0" xfId="0">
      <alignment horizontal="center" vertical="center"/>
    </xf>
    <xf numFmtId="3" fontId="3" fillId="3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0" fillId="0" borderId="1" pivotButton="0" quotePrefix="0" xfId="0"/>
    <xf numFmtId="49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rightToLeft="1" workbookViewId="0">
      <selection activeCell="A1" sqref="A1"/>
    </sheetView>
  </sheetViews>
  <sheetFormatPr baseColWidth="8" defaultRowHeight="15"/>
  <cols>
    <col width="11" customWidth="1" min="1" max="1"/>
    <col width="20" customWidth="1" min="2" max="2"/>
    <col width="20" customWidth="1" min="3" max="3"/>
    <col width="19" customWidth="1" min="4" max="4"/>
    <col width="19" customWidth="1" min="5" max="5"/>
    <col width="24" customWidth="1" min="6" max="6"/>
    <col width="7" customWidth="1" min="7" max="7"/>
    <col width="7" customWidth="1" min="8" max="8"/>
    <col width="7" customWidth="1" min="9" max="9"/>
    <col width="9" customWidth="1" min="10" max="10"/>
    <col width="9" customWidth="1" min="11" max="11"/>
    <col width="20" customWidth="1" min="12" max="12"/>
  </cols>
  <sheetData>
    <row r="1">
      <c r="A1" s="1" t="inlineStr">
        <is>
          <t>لیست پرسنل و محاسبه سابقه کار با تابع DATEDIF (تا امروز، به‌صورت زنده)</t>
        </is>
      </c>
    </row>
    <row r="3">
      <c r="A3" s="2" t="inlineStr">
        <is>
          <t>کد پرسنلی</t>
        </is>
      </c>
      <c r="B3" s="2" t="inlineStr">
        <is>
          <t>نام و نام خانوادگی</t>
        </is>
      </c>
      <c r="C3" s="2" t="inlineStr">
        <is>
          <t>سمت</t>
        </is>
      </c>
      <c r="D3" s="2" t="inlineStr">
        <is>
          <t>تاریخ استخدام (شمسی)</t>
        </is>
      </c>
      <c r="E3" s="2" t="inlineStr">
        <is>
          <t>تاریخ استخدام (میلادی)</t>
        </is>
      </c>
      <c r="F3" s="2" t="inlineStr">
        <is>
          <t>سابقه کار</t>
        </is>
      </c>
      <c r="G3" s="2" t="inlineStr">
        <is>
          <t>سال</t>
        </is>
      </c>
      <c r="H3" s="2" t="inlineStr">
        <is>
          <t>ماه</t>
        </is>
      </c>
      <c r="I3" s="2" t="inlineStr">
        <is>
          <t>روز</t>
        </is>
      </c>
      <c r="J3" s="2" t="inlineStr">
        <is>
          <t>کل ماه</t>
        </is>
      </c>
      <c r="K3" s="2" t="inlineStr">
        <is>
          <t>کل روز</t>
        </is>
      </c>
      <c r="L3" s="2" t="inlineStr">
        <is>
          <t>حقوق پایه ماهانه (ریال)</t>
        </is>
      </c>
    </row>
    <row r="4">
      <c r="A4" s="3" t="inlineStr">
        <is>
          <t>1024</t>
        </is>
      </c>
      <c r="B4" s="3" t="inlineStr">
        <is>
          <t>زهرا محمدی</t>
        </is>
      </c>
      <c r="C4" s="3" t="inlineStr">
        <is>
          <t>کارشناس حسابداری</t>
        </is>
      </c>
      <c r="D4" s="3" t="inlineStr">
        <is>
          <t>1395/04/15</t>
        </is>
      </c>
      <c r="E4" s="4" t="n">
        <v>42556</v>
      </c>
      <c r="F4" s="5">
        <f>DATEDIF(E4,TODAY(),"y")&amp;" سال "&amp;DATEDIF(E4,TODAY(),"ym")&amp;" ماه "&amp;DATEDIF(E4,TODAY(),"md")&amp;" روز"</f>
        <v/>
      </c>
      <c r="G4" s="5">
        <f>DATEDIF(E4,TODAY(),"y")</f>
        <v/>
      </c>
      <c r="H4" s="5">
        <f>DATEDIF(E4,TODAY(),"ym")</f>
        <v/>
      </c>
      <c r="I4" s="5">
        <f>DATEDIF(E4,TODAY(),"md")</f>
        <v/>
      </c>
      <c r="J4" s="5">
        <f>DATEDIF(E4,TODAY(),"m")</f>
        <v/>
      </c>
      <c r="K4" s="5">
        <f>DATEDIF(E4,TODAY(),"d")</f>
        <v/>
      </c>
      <c r="L4" s="6" t="n">
        <v>62000000</v>
      </c>
    </row>
    <row r="5">
      <c r="A5" s="3" t="inlineStr">
        <is>
          <t>1037</t>
        </is>
      </c>
      <c r="B5" s="3" t="inlineStr">
        <is>
          <t>علی رضایی</t>
        </is>
      </c>
      <c r="C5" s="3" t="inlineStr">
        <is>
          <t>پرستار</t>
        </is>
      </c>
      <c r="D5" s="3" t="inlineStr">
        <is>
          <t>1398/11/02</t>
        </is>
      </c>
      <c r="E5" s="4" t="n">
        <v>43852</v>
      </c>
      <c r="F5" s="5">
        <f>DATEDIF(E5,TODAY(),"y")&amp;" سال "&amp;DATEDIF(E5,TODAY(),"ym")&amp;" ماه "&amp;DATEDIF(E5,TODAY(),"md")&amp;" روز"</f>
        <v/>
      </c>
      <c r="G5" s="5">
        <f>DATEDIF(E5,TODAY(),"y")</f>
        <v/>
      </c>
      <c r="H5" s="5">
        <f>DATEDIF(E5,TODAY(),"ym")</f>
        <v/>
      </c>
      <c r="I5" s="5">
        <f>DATEDIF(E5,TODAY(),"md")</f>
        <v/>
      </c>
      <c r="J5" s="5">
        <f>DATEDIF(E5,TODAY(),"m")</f>
        <v/>
      </c>
      <c r="K5" s="5">
        <f>DATEDIF(E5,TODAY(),"d")</f>
        <v/>
      </c>
      <c r="L5" s="6" t="n">
        <v>78000000</v>
      </c>
    </row>
    <row r="6">
      <c r="A6" s="3" t="inlineStr">
        <is>
          <t>1045</t>
        </is>
      </c>
      <c r="B6" s="3" t="inlineStr">
        <is>
          <t>مریم حسینی</t>
        </is>
      </c>
      <c r="C6" s="3" t="inlineStr">
        <is>
          <t>مسئول امور مالی</t>
        </is>
      </c>
      <c r="D6" s="3" t="inlineStr">
        <is>
          <t>1390/07/20</t>
        </is>
      </c>
      <c r="E6" s="4" t="n">
        <v>40828</v>
      </c>
      <c r="F6" s="5">
        <f>DATEDIF(E6,TODAY(),"y")&amp;" سال "&amp;DATEDIF(E6,TODAY(),"ym")&amp;" ماه "&amp;DATEDIF(E6,TODAY(),"md")&amp;" روز"</f>
        <v/>
      </c>
      <c r="G6" s="5">
        <f>DATEDIF(E6,TODAY(),"y")</f>
        <v/>
      </c>
      <c r="H6" s="5">
        <f>DATEDIF(E6,TODAY(),"ym")</f>
        <v/>
      </c>
      <c r="I6" s="5">
        <f>DATEDIF(E6,TODAY(),"md")</f>
        <v/>
      </c>
      <c r="J6" s="5">
        <f>DATEDIF(E6,TODAY(),"m")</f>
        <v/>
      </c>
      <c r="K6" s="5">
        <f>DATEDIF(E6,TODAY(),"d")</f>
        <v/>
      </c>
      <c r="L6" s="6" t="n">
        <v>95000000</v>
      </c>
    </row>
    <row r="7">
      <c r="A7" s="3" t="inlineStr">
        <is>
          <t>1052</t>
        </is>
      </c>
      <c r="B7" s="3" t="inlineStr">
        <is>
          <t>محمد کریمی</t>
        </is>
      </c>
      <c r="C7" s="3" t="inlineStr">
        <is>
          <t>کارگزین</t>
        </is>
      </c>
      <c r="D7" s="3" t="inlineStr">
        <is>
          <t>1401/02/10</t>
        </is>
      </c>
      <c r="E7" s="4" t="n">
        <v>44681</v>
      </c>
      <c r="F7" s="5">
        <f>DATEDIF(E7,TODAY(),"y")&amp;" سال "&amp;DATEDIF(E7,TODAY(),"ym")&amp;" ماه "&amp;DATEDIF(E7,TODAY(),"md")&amp;" روز"</f>
        <v/>
      </c>
      <c r="G7" s="5">
        <f>DATEDIF(E7,TODAY(),"y")</f>
        <v/>
      </c>
      <c r="H7" s="5">
        <f>DATEDIF(E7,TODAY(),"ym")</f>
        <v/>
      </c>
      <c r="I7" s="5">
        <f>DATEDIF(E7,TODAY(),"md")</f>
        <v/>
      </c>
      <c r="J7" s="5">
        <f>DATEDIF(E7,TODAY(),"m")</f>
        <v/>
      </c>
      <c r="K7" s="5">
        <f>DATEDIF(E7,TODAY(),"d")</f>
        <v/>
      </c>
      <c r="L7" s="6" t="n">
        <v>58000000</v>
      </c>
    </row>
    <row r="8">
      <c r="A8" s="3" t="inlineStr">
        <is>
          <t>1060</t>
        </is>
      </c>
      <c r="B8" s="3" t="inlineStr">
        <is>
          <t>فاطمه نوری</t>
        </is>
      </c>
      <c r="C8" s="3" t="inlineStr">
        <is>
          <t>کارشناس آزمایشگاه</t>
        </is>
      </c>
      <c r="D8" s="3" t="inlineStr">
        <is>
          <t>1403/09/05</t>
        </is>
      </c>
      <c r="E8" s="4" t="n">
        <v>45621</v>
      </c>
      <c r="F8" s="5">
        <f>DATEDIF(E8,TODAY(),"y")&amp;" سال "&amp;DATEDIF(E8,TODAY(),"ym")&amp;" ماه "&amp;DATEDIF(E8,TODAY(),"md")&amp;" روز"</f>
        <v/>
      </c>
      <c r="G8" s="5">
        <f>DATEDIF(E8,TODAY(),"y")</f>
        <v/>
      </c>
      <c r="H8" s="5">
        <f>DATEDIF(E8,TODAY(),"ym")</f>
        <v/>
      </c>
      <c r="I8" s="5">
        <f>DATEDIF(E8,TODAY(),"md")</f>
        <v/>
      </c>
      <c r="J8" s="5">
        <f>DATEDIF(E8,TODAY(),"m")</f>
        <v/>
      </c>
      <c r="K8" s="5">
        <f>DATEDIF(E8,TODAY(),"d")</f>
        <v/>
      </c>
      <c r="L8" s="6" t="n">
        <v>54000000</v>
      </c>
    </row>
    <row r="10">
      <c r="A10" s="7" t="inlineStr">
        <is>
          <t>ستون F فرمول اصلی آموزش است. ستون‌های G تا K همان محاسبه را به تفکیک واحد نشان می‌دهند. TODAY() هر روز به‌روز می‌شود.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rightToLeft="1" workbookViewId="0">
      <selection activeCell="A1" sqref="A1"/>
    </sheetView>
  </sheetViews>
  <sheetFormatPr baseColWidth="8" defaultRowHeight="15"/>
  <cols>
    <col width="20" customWidth="1" min="1" max="1"/>
    <col width="11" customWidth="1" min="2" max="2"/>
    <col width="24" customWidth="1" min="3" max="3"/>
  </cols>
  <sheetData>
    <row r="1">
      <c r="A1" s="1" t="inlineStr">
        <is>
          <t>پایه سنوات بر اساس سال‌های سابقه کار</t>
        </is>
      </c>
    </row>
    <row r="2">
      <c r="A2" s="7" t="inlineStr">
        <is>
          <t>مبلغ پایه سنوات روزانه را طبق بخشنامه مزد سال جاری در سلول زرد وارد کنید؛ محاسبه به‌صورت خودکار انجام می‌شود.</t>
        </is>
      </c>
    </row>
    <row r="4">
      <c r="A4" s="8" t="inlineStr">
        <is>
          <t>پایه سنوات روزانه (ریال):</t>
        </is>
      </c>
      <c r="B4" s="9" t="n">
        <v>70000</v>
      </c>
    </row>
    <row r="6">
      <c r="A6" s="2" t="inlineStr">
        <is>
          <t>نام و نام خانوادگی</t>
        </is>
      </c>
      <c r="B6" s="2" t="inlineStr">
        <is>
          <t>سال سابقه</t>
        </is>
      </c>
      <c r="C6" s="2" t="inlineStr">
        <is>
          <t>پایه سنوات ماهانه (ریال)</t>
        </is>
      </c>
    </row>
    <row r="7">
      <c r="A7" s="3">
        <f>'لیست پرسنل'!B4</f>
        <v/>
      </c>
      <c r="B7" s="3">
        <f>DATEDIF('لیست پرسنل'!E4,TODAY(),"y")</f>
        <v/>
      </c>
      <c r="C7" s="10">
        <f>B7*30*$B$4</f>
        <v/>
      </c>
    </row>
    <row r="8">
      <c r="A8" s="3">
        <f>'لیست پرسنل'!B5</f>
        <v/>
      </c>
      <c r="B8" s="3">
        <f>DATEDIF('لیست پرسنل'!E5,TODAY(),"y")</f>
        <v/>
      </c>
      <c r="C8" s="10">
        <f>B8*30*$B$4</f>
        <v/>
      </c>
    </row>
    <row r="9">
      <c r="A9" s="3">
        <f>'لیست پرسنل'!B6</f>
        <v/>
      </c>
      <c r="B9" s="3">
        <f>DATEDIF('لیست پرسنل'!E6,TODAY(),"y")</f>
        <v/>
      </c>
      <c r="C9" s="10">
        <f>B9*30*$B$4</f>
        <v/>
      </c>
    </row>
    <row r="10">
      <c r="A10" s="3">
        <f>'لیست پرسنل'!B7</f>
        <v/>
      </c>
      <c r="B10" s="3">
        <f>DATEDIF('لیست پرسنل'!E7,TODAY(),"y")</f>
        <v/>
      </c>
      <c r="C10" s="10">
        <f>B10*30*$B$4</f>
        <v/>
      </c>
    </row>
    <row r="11">
      <c r="A11" s="3">
        <f>'لیست پرسنل'!B8</f>
        <v/>
      </c>
      <c r="B11" s="3">
        <f>DATEDIF('لیست پرسنل'!E8,TODAY(),"y")</f>
        <v/>
      </c>
      <c r="C11" s="10">
        <f>B11*30*$B$4</f>
        <v/>
      </c>
    </row>
    <row r="13">
      <c r="A13" s="7" t="inlineStr">
        <is>
          <t>فرمول: سال سابقه × ۳۰ × پایه سنوات روزانه. پایه سنوات به کارگر با حداقل یک سال سابقه تعلق می‌گیرد.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rightToLeft="1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0" customWidth="1" min="3" max="3"/>
    <col width="14" customWidth="1" min="4" max="4"/>
    <col width="18" customWidth="1" min="5" max="5"/>
    <col width="24" customWidth="1" min="6" max="6"/>
  </cols>
  <sheetData>
    <row r="1">
      <c r="A1" s="1" t="inlineStr">
        <is>
          <t>عیدی و سنوات پایان سال بر اساس روزهای کارکرد</t>
        </is>
      </c>
    </row>
    <row r="2">
      <c r="A2" s="7" t="inlineStr">
        <is>
          <t>عیدی = دو برابر حقوق ماهانه، نسبت به روزهای کارکرد در سال. سنوات پایان خدمت = یک ماه حقوق برای هر سال سابقه.</t>
        </is>
      </c>
    </row>
    <row r="4">
      <c r="A4" s="2" t="inlineStr">
        <is>
          <t>نام و نام خانوادگی</t>
        </is>
      </c>
      <c r="B4" s="2" t="inlineStr">
        <is>
          <t>حقوق پایه ماهانه (ریال)</t>
        </is>
      </c>
      <c r="C4" s="2" t="inlineStr">
        <is>
          <t>روزهای کارکرد در سال</t>
        </is>
      </c>
      <c r="D4" s="2" t="inlineStr">
        <is>
          <t>کل روز سابقه</t>
        </is>
      </c>
      <c r="E4" s="2" t="inlineStr">
        <is>
          <t>عیدی (ریال)</t>
        </is>
      </c>
      <c r="F4" s="2" t="inlineStr">
        <is>
          <t>سنوات پایان خدمت (ریال)</t>
        </is>
      </c>
    </row>
    <row r="5">
      <c r="A5" s="3">
        <f>'لیست پرسنل'!B4</f>
        <v/>
      </c>
      <c r="B5" s="11">
        <f>'لیست پرسنل'!L4</f>
        <v/>
      </c>
      <c r="C5" s="3">
        <f>MIN(365,DATEDIF('لیست پرسنل'!E4,TODAY(),"d"))</f>
        <v/>
      </c>
      <c r="D5" s="3">
        <f>DATEDIF('لیست پرسنل'!E4,TODAY(),"d")</f>
        <v/>
      </c>
      <c r="E5" s="10">
        <f>ROUND(B5*2*C5/365,0)</f>
        <v/>
      </c>
      <c r="F5" s="10">
        <f>ROUND(B5*D5/365,0)</f>
        <v/>
      </c>
    </row>
    <row r="6">
      <c r="A6" s="3">
        <f>'لیست پرسنل'!B5</f>
        <v/>
      </c>
      <c r="B6" s="11">
        <f>'لیست پرسنل'!L5</f>
        <v/>
      </c>
      <c r="C6" s="3">
        <f>MIN(365,DATEDIF('لیست پرسنل'!E5,TODAY(),"d"))</f>
        <v/>
      </c>
      <c r="D6" s="3">
        <f>DATEDIF('لیست پرسنل'!E5,TODAY(),"d")</f>
        <v/>
      </c>
      <c r="E6" s="10">
        <f>ROUND(B6*2*C6/365,0)</f>
        <v/>
      </c>
      <c r="F6" s="10">
        <f>ROUND(B6*D6/365,0)</f>
        <v/>
      </c>
    </row>
    <row r="7">
      <c r="A7" s="3">
        <f>'لیست پرسنل'!B6</f>
        <v/>
      </c>
      <c r="B7" s="11">
        <f>'لیست پرسنل'!L6</f>
        <v/>
      </c>
      <c r="C7" s="3">
        <f>MIN(365,DATEDIF('لیست پرسنل'!E6,TODAY(),"d"))</f>
        <v/>
      </c>
      <c r="D7" s="3">
        <f>DATEDIF('لیست پرسنل'!E6,TODAY(),"d")</f>
        <v/>
      </c>
      <c r="E7" s="10">
        <f>ROUND(B7*2*C7/365,0)</f>
        <v/>
      </c>
      <c r="F7" s="10">
        <f>ROUND(B7*D7/365,0)</f>
        <v/>
      </c>
    </row>
    <row r="8">
      <c r="A8" s="3">
        <f>'لیست پرسنل'!B7</f>
        <v/>
      </c>
      <c r="B8" s="11">
        <f>'لیست پرسنل'!L7</f>
        <v/>
      </c>
      <c r="C8" s="3">
        <f>MIN(365,DATEDIF('لیست پرسنل'!E7,TODAY(),"d"))</f>
        <v/>
      </c>
      <c r="D8" s="3">
        <f>DATEDIF('لیست پرسنل'!E7,TODAY(),"d")</f>
        <v/>
      </c>
      <c r="E8" s="10">
        <f>ROUND(B8*2*C8/365,0)</f>
        <v/>
      </c>
      <c r="F8" s="10">
        <f>ROUND(B8*D8/365,0)</f>
        <v/>
      </c>
    </row>
    <row r="9">
      <c r="A9" s="3">
        <f>'لیست پرسنل'!B8</f>
        <v/>
      </c>
      <c r="B9" s="11">
        <f>'لیست پرسنل'!L8</f>
        <v/>
      </c>
      <c r="C9" s="3">
        <f>MIN(365,DATEDIF('لیست پرسنل'!E8,TODAY(),"d"))</f>
        <v/>
      </c>
      <c r="D9" s="3">
        <f>DATEDIF('لیست پرسنل'!E8,TODAY(),"d")</f>
        <v/>
      </c>
      <c r="E9" s="10">
        <f>ROUND(B9*2*C9/365,0)</f>
        <v/>
      </c>
      <c r="F9" s="10">
        <f>ROUND(B9*D9/365,0)</f>
        <v/>
      </c>
    </row>
    <row r="11">
      <c r="A11" s="7" t="inlineStr">
        <is>
          <t>توجه: عیدی مشمولان قانون کار حداکثر معادل ۹۰ روز حداقل مزد روزانه است؛ در صورت لزوم سقف را اعمال کنید.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rightToLeft="1" workbookViewId="0">
      <selection activeCell="A1" sqref="A1"/>
    </sheetView>
  </sheetViews>
  <sheetFormatPr baseColWidth="8" defaultRowHeight="15"/>
  <cols>
    <col width="20" customWidth="1" min="1" max="1"/>
    <col width="11" customWidth="1" min="2" max="2"/>
    <col width="20" customWidth="1" min="3" max="3"/>
    <col width="22" customWidth="1" min="4" max="4"/>
  </cols>
  <sheetData>
    <row r="1">
      <c r="A1" s="1" t="inlineStr">
        <is>
          <t>مرخصی استحقاقی بر اساس روزهای کارکرد</t>
        </is>
      </c>
    </row>
    <row r="2">
      <c r="A2" s="7" t="inlineStr">
        <is>
          <t>مرخصی استحقاقی سالانه مشمولان قانون کار ۲۶ روز کاری است که نسبت به روزهای کارکرد محاسبه می‌شود.</t>
        </is>
      </c>
    </row>
    <row r="4">
      <c r="A4" s="8" t="inlineStr">
        <is>
          <t>مرخصی استحقاقی سالانه (روز):</t>
        </is>
      </c>
      <c r="B4" s="12" t="n">
        <v>26</v>
      </c>
    </row>
    <row r="6">
      <c r="A6" s="2" t="inlineStr">
        <is>
          <t>نام و نام خانوادگی</t>
        </is>
      </c>
      <c r="B6" s="2" t="inlineStr">
        <is>
          <t>سال سابقه</t>
        </is>
      </c>
      <c r="C6" s="2" t="inlineStr">
        <is>
          <t>روزهای کارکرد در سال</t>
        </is>
      </c>
      <c r="D6" s="2" t="inlineStr">
        <is>
          <t>مرخصی تعلق‌گرفته (روز)</t>
        </is>
      </c>
    </row>
    <row r="7">
      <c r="A7" s="3">
        <f>'لیست پرسنل'!B4</f>
        <v/>
      </c>
      <c r="B7" s="3">
        <f>DATEDIF('لیست پرسنل'!E4,TODAY(),"y")</f>
        <v/>
      </c>
      <c r="C7" s="3">
        <f>MIN(365,DATEDIF('لیست پرسنل'!E4,TODAY(),"d"))</f>
        <v/>
      </c>
      <c r="D7" s="5">
        <f>ROUND($B$4*C7/365,1)</f>
        <v/>
      </c>
    </row>
    <row r="8">
      <c r="A8" s="3">
        <f>'لیست پرسنل'!B5</f>
        <v/>
      </c>
      <c r="B8" s="3">
        <f>DATEDIF('لیست پرسنل'!E5,TODAY(),"y")</f>
        <v/>
      </c>
      <c r="C8" s="3">
        <f>MIN(365,DATEDIF('لیست پرسنل'!E5,TODAY(),"d"))</f>
        <v/>
      </c>
      <c r="D8" s="5">
        <f>ROUND($B$4*C8/365,1)</f>
        <v/>
      </c>
    </row>
    <row r="9">
      <c r="A9" s="3">
        <f>'لیست پرسنل'!B6</f>
        <v/>
      </c>
      <c r="B9" s="3">
        <f>DATEDIF('لیست پرسنل'!E6,TODAY(),"y")</f>
        <v/>
      </c>
      <c r="C9" s="3">
        <f>MIN(365,DATEDIF('لیست پرسنل'!E6,TODAY(),"d"))</f>
        <v/>
      </c>
      <c r="D9" s="5">
        <f>ROUND($B$4*C9/365,1)</f>
        <v/>
      </c>
    </row>
    <row r="10">
      <c r="A10" s="3">
        <f>'لیست پرسنل'!B7</f>
        <v/>
      </c>
      <c r="B10" s="3">
        <f>DATEDIF('لیست پرسنل'!E7,TODAY(),"y")</f>
        <v/>
      </c>
      <c r="C10" s="3">
        <f>MIN(365,DATEDIF('لیست پرسنل'!E7,TODAY(),"d"))</f>
        <v/>
      </c>
      <c r="D10" s="5">
        <f>ROUND($B$4*C10/365,1)</f>
        <v/>
      </c>
    </row>
    <row r="11">
      <c r="A11" s="3">
        <f>'لیست پرسنل'!B8</f>
        <v/>
      </c>
      <c r="B11" s="3">
        <f>DATEDIF('لیست پرسنل'!E8,TODAY(),"y")</f>
        <v/>
      </c>
      <c r="C11" s="3">
        <f>MIN(365,DATEDIF('لیست پرسنل'!E8,TODAY(),"d"))</f>
        <v/>
      </c>
      <c r="D11" s="5">
        <f>ROUND($B$4*C11/365,1)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rightToLeft="1" workbookViewId="0">
      <selection activeCell="A1" sqref="A1"/>
    </sheetView>
  </sheetViews>
  <sheetFormatPr baseColWidth="8" defaultRowHeight="15"/>
  <cols>
    <col width="9" customWidth="1" min="1" max="1"/>
    <col width="42" customWidth="1" min="2" max="2"/>
    <col width="40" customWidth="1" min="3" max="3"/>
    <col width="10" customWidth="1" min="4" max="4"/>
  </cols>
  <sheetData>
    <row r="1">
      <c r="A1" s="1" t="inlineStr">
        <is>
          <t>واحدهای تابع DATEDIF</t>
        </is>
      </c>
    </row>
    <row r="2">
      <c r="A2" s="7" t="inlineStr">
        <is>
          <t>سینتکس: =DATEDIF(تاریخ شروع , تاریخ پایان , واحد)</t>
        </is>
      </c>
    </row>
    <row r="4">
      <c r="A4" s="2" t="inlineStr">
        <is>
          <t>واحد</t>
        </is>
      </c>
      <c r="B4" s="2" t="inlineStr">
        <is>
          <t>توضیح</t>
        </is>
      </c>
      <c r="C4" s="2" t="inlineStr">
        <is>
          <t>نمونه فرمول (استخدام زهرا محمدی)</t>
        </is>
      </c>
      <c r="D4" s="2" t="inlineStr">
        <is>
          <t>نتیجه</t>
        </is>
      </c>
    </row>
    <row r="5">
      <c r="A5" s="13" t="inlineStr">
        <is>
          <t>y</t>
        </is>
      </c>
      <c r="B5" s="14" t="inlineStr">
        <is>
          <t>تعداد سال‌های کامل بین دو تاریخ</t>
        </is>
      </c>
      <c r="C5" s="15" t="inlineStr">
        <is>
          <t>DATEDIF(E4,TODAY(),"y")</t>
        </is>
      </c>
      <c r="D5" s="5">
        <f>DATEDIF('لیست پرسنل'!E4,TODAY(),"y")</f>
        <v/>
      </c>
    </row>
    <row r="6">
      <c r="A6" s="13" t="inlineStr">
        <is>
          <t>m</t>
        </is>
      </c>
      <c r="B6" s="14" t="inlineStr">
        <is>
          <t>تعداد ماه‌های کامل بین دو تاریخ</t>
        </is>
      </c>
      <c r="C6" s="15" t="inlineStr">
        <is>
          <t>DATEDIF(E4,TODAY(),"m")</t>
        </is>
      </c>
      <c r="D6" s="5">
        <f>DATEDIF('لیست پرسنل'!E4,TODAY(),"m")</f>
        <v/>
      </c>
    </row>
    <row r="7">
      <c r="A7" s="13" t="inlineStr">
        <is>
          <t>d</t>
        </is>
      </c>
      <c r="B7" s="14" t="inlineStr">
        <is>
          <t>تعداد روزهای بین دو تاریخ</t>
        </is>
      </c>
      <c r="C7" s="15" t="inlineStr">
        <is>
          <t>DATEDIF(E4,TODAY(),"d")</t>
        </is>
      </c>
      <c r="D7" s="5">
        <f>DATEDIF('لیست پرسنل'!E4,TODAY(),"d")</f>
        <v/>
      </c>
    </row>
    <row r="8">
      <c r="A8" s="13" t="inlineStr">
        <is>
          <t>ym</t>
        </is>
      </c>
      <c r="B8" s="14" t="inlineStr">
        <is>
          <t>تعداد ماه‌های باقی‌مانده پس از کسر سال‌های کامل</t>
        </is>
      </c>
      <c r="C8" s="15" t="inlineStr">
        <is>
          <t>DATEDIF(E4,TODAY(),"ym")</t>
        </is>
      </c>
      <c r="D8" s="5">
        <f>DATEDIF('لیست پرسنل'!E4,TODAY(),"ym")</f>
        <v/>
      </c>
    </row>
    <row r="9">
      <c r="A9" s="13" t="inlineStr">
        <is>
          <t>md</t>
        </is>
      </c>
      <c r="B9" s="14" t="inlineStr">
        <is>
          <t>تعداد روزهای باقی‌مانده پس از کسر سال و ماه کامل</t>
        </is>
      </c>
      <c r="C9" s="15" t="inlineStr">
        <is>
          <t>DATEDIF(E4,TODAY(),"md")</t>
        </is>
      </c>
      <c r="D9" s="5">
        <f>DATEDIF('لیست پرسنل'!E4,TODAY(),"md")</f>
        <v/>
      </c>
    </row>
    <row r="10">
      <c r="A10" s="13" t="inlineStr">
        <is>
          <t>yd</t>
        </is>
      </c>
      <c r="B10" s="14" t="inlineStr">
        <is>
          <t>تعداد روزهای باقی‌مانده پس از کسر سال‌های کامل</t>
        </is>
      </c>
      <c r="C10" s="15" t="inlineStr">
        <is>
          <t>DATEDIF(E4,TODAY(),"yd")</t>
        </is>
      </c>
      <c r="D10" s="5">
        <f>DATEDIF('لیست پرسنل'!E4,TODAY(),"yd")</f>
        <v/>
      </c>
    </row>
    <row r="12">
      <c r="A12" s="7" t="inlineStr">
        <is>
          <t>ستون سوم متن فرمول و ستون چهارم نتیجه زنده همان فرمول است.</t>
        </is>
      </c>
    </row>
    <row r="13">
      <c r="A13" s="7" t="inlineStr">
        <is>
          <t>نکته: DATEDIF در فهرست توابع اکسل نمایش داده نمی‌شود و باید کامل تایپ شود. اگر تاریخ شروع بزرگ‌تر از تاریخ پایان باشد خطای #NUM! برمی‌گردد.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2026-07-16T14:21:51Z</dcterms:created>
  <dcterms:modified xmlns:dcterms="http://purl.org/dc/terms/" xmlns:xsi="http://www.w3.org/2001/XMLSchema-instance" xsi:type="dcterms:W3CDTF">2026-07-16T14:21:51Z</dcterms:modified>
</cp:coreProperties>
</file>