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/comment2.xml" ContentType="application/vnd.openxmlformats-officedocument.spreadsheetml.comments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08" yWindow="-108" windowWidth="23256" windowHeight="12456" tabRatio="600" firstSheet="1" activeTab="4" autoFilterDateGrouping="1"/>
  </bookViews>
  <sheets>
    <sheet xmlns:r="http://schemas.openxmlformats.org/officeDocument/2006/relationships" name="حق التدریس 1405" sheetId="1" state="visible" r:id="rId1"/>
    <sheet xmlns:r="http://schemas.openxmlformats.org/officeDocument/2006/relationships" name="محاسبات هیات علمی 1404" sheetId="2" state="visible" r:id="rId2"/>
    <sheet xmlns:r="http://schemas.openxmlformats.org/officeDocument/2006/relationships" name="حق التدریس1404" sheetId="3" state="visible" r:id="rId3"/>
    <sheet xmlns:r="http://schemas.openxmlformats.org/officeDocument/2006/relationships" name="هیات علمی" sheetId="4" state="hidden" r:id="rId4"/>
    <sheet xmlns:r="http://schemas.openxmlformats.org/officeDocument/2006/relationships" name="محاسبات هیات علمی جدید 1405" sheetId="5" state="visible" r:id="rId5"/>
  </sheets>
  <definedNames/>
  <calcPr calcId="191029" fullCalcOnLoad="1"/>
</workbook>
</file>

<file path=xl/styles.xml><?xml version="1.0" encoding="utf-8"?>
<styleSheet xmlns="http://schemas.openxmlformats.org/spreadsheetml/2006/main">
  <numFmts count="1">
    <numFmt numFmtId="164" formatCode="#,##0.0000"/>
  </numFmts>
  <fonts count="8">
    <font>
      <name val="Calibri"/>
      <charset val="178"/>
      <family val="2"/>
      <color theme="1"/>
      <sz val="11"/>
      <scheme val="minor"/>
    </font>
    <font>
      <name val="Calibri"/>
      <charset val="178"/>
      <family val="2"/>
      <color theme="1"/>
      <sz val="11"/>
      <scheme val="minor"/>
    </font>
    <font>
      <name val="Calibri"/>
      <family val="2"/>
      <color rgb="FFFF0000"/>
      <sz val="11"/>
      <scheme val="minor"/>
    </font>
    <font>
      <name val="Calibri"/>
      <family val="2"/>
      <b val="1"/>
      <color rgb="FFFF0000"/>
      <sz val="11"/>
      <scheme val="minor"/>
    </font>
    <font>
      <name val="Calibri"/>
      <charset val="178"/>
      <family val="2"/>
      <sz val="8"/>
      <scheme val="minor"/>
    </font>
    <font>
      <name val="Calibri"/>
      <family val="2"/>
      <b val="1"/>
      <color theme="1"/>
      <sz val="11"/>
      <scheme val="minor"/>
    </font>
    <font>
      <name val="Calibri"/>
      <family val="2"/>
      <b val="1"/>
      <color theme="1"/>
      <sz val="14"/>
      <scheme val="minor"/>
    </font>
    <font>
      <name val="Tahoma"/>
      <family val="2"/>
      <b val="1"/>
      <color indexed="81"/>
      <sz val="9"/>
    </font>
  </fonts>
  <fills count="4">
    <fill>
      <patternFill/>
    </fill>
    <fill>
      <patternFill patternType="gray125"/>
    </fill>
    <fill>
      <patternFill patternType="solid">
        <fgColor theme="4" tint="0.7999816888943144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1" fillId="0" borderId="0"/>
    <xf numFmtId="9" fontId="1" fillId="0" borderId="0"/>
  </cellStyleXfs>
  <cellXfs count="37">
    <xf numFmtId="0" fontId="0" fillId="0" borderId="0" pivotButton="0" quotePrefix="0" xfId="0"/>
    <xf numFmtId="3" fontId="0" fillId="0" borderId="0" pivotButton="0" quotePrefix="0" xfId="0"/>
    <xf numFmtId="0" fontId="0" fillId="0" borderId="1" pivotButton="0" quotePrefix="0" xfId="0"/>
    <xf numFmtId="0" fontId="0" fillId="2" borderId="0" applyAlignment="1" pivotButton="0" quotePrefix="0" xfId="0">
      <alignment horizontal="center"/>
    </xf>
    <xf numFmtId="0" fontId="0" fillId="0" borderId="1" applyAlignment="1" pivotButton="0" quotePrefix="0" xfId="0">
      <alignment horizontal="center"/>
    </xf>
    <xf numFmtId="0" fontId="0" fillId="2" borderId="1" pivotButton="0" quotePrefix="0" xfId="0"/>
    <xf numFmtId="3" fontId="0" fillId="2" borderId="0" pivotButton="0" quotePrefix="0" xfId="0"/>
    <xf numFmtId="4" fontId="0" fillId="0" borderId="0" pivotButton="0" quotePrefix="0" xfId="0"/>
    <xf numFmtId="0" fontId="0" fillId="0" borderId="0" applyAlignment="1" pivotButton="0" quotePrefix="0" xfId="0">
      <alignment horizontal="center"/>
    </xf>
    <xf numFmtId="0" fontId="0" fillId="0" borderId="1" applyAlignment="1" pivotButton="0" quotePrefix="0" xfId="0">
      <alignment horizontal="center" vertical="center" wrapText="1"/>
    </xf>
    <xf numFmtId="164" fontId="0" fillId="0" borderId="0" pivotButton="0" quotePrefix="0" xfId="1"/>
    <xf numFmtId="0" fontId="0" fillId="0" borderId="0" applyAlignment="1" pivotButton="0" quotePrefix="0" xfId="0">
      <alignment horizontal="right"/>
    </xf>
    <xf numFmtId="3" fontId="0" fillId="0" borderId="0" applyAlignment="1" pivotButton="0" quotePrefix="0" xfId="0">
      <alignment horizontal="center"/>
    </xf>
    <xf numFmtId="3" fontId="0" fillId="2" borderId="1" applyAlignment="1" pivotButton="0" quotePrefix="0" xfId="0">
      <alignment horizontal="center"/>
    </xf>
    <xf numFmtId="3" fontId="0" fillId="0" borderId="1" applyAlignment="1" pivotButton="0" quotePrefix="0" xfId="0">
      <alignment horizontal="center"/>
    </xf>
    <xf numFmtId="0" fontId="0" fillId="0" borderId="1" applyAlignment="1" pivotButton="0" quotePrefix="0" xfId="0">
      <alignment horizontal="center" vertical="center"/>
    </xf>
    <xf numFmtId="3" fontId="0" fillId="0" borderId="1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wrapText="1"/>
    </xf>
    <xf numFmtId="3" fontId="0" fillId="0" borderId="1" applyAlignment="1" pivotButton="0" quotePrefix="0" xfId="0">
      <alignment horizontal="center" vertical="center" wrapText="1"/>
    </xf>
    <xf numFmtId="0" fontId="0" fillId="0" borderId="0" applyAlignment="1" pivotButton="0" quotePrefix="0" xfId="0">
      <alignment vertical="center"/>
    </xf>
    <xf numFmtId="3" fontId="0" fillId="0" borderId="0" applyAlignment="1" pivotButton="0" quotePrefix="0" xfId="0">
      <alignment vertical="center"/>
    </xf>
    <xf numFmtId="0" fontId="5" fillId="0" borderId="0" applyAlignment="1" pivotButton="0" quotePrefix="0" xfId="0">
      <alignment vertical="center"/>
    </xf>
    <xf numFmtId="0" fontId="0" fillId="3" borderId="0" applyAlignment="1" pivotButton="0" quotePrefix="0" xfId="0">
      <alignment horizontal="center" vertical="center"/>
    </xf>
    <xf numFmtId="0" fontId="0" fillId="3" borderId="1" applyAlignment="1" pivotButton="0" quotePrefix="0" xfId="0">
      <alignment horizontal="center" vertical="center" wrapText="1"/>
    </xf>
    <xf numFmtId="3" fontId="0" fillId="3" borderId="1" applyAlignment="1" pivotButton="0" quotePrefix="0" xfId="0">
      <alignment horizontal="center" vertical="center" wrapText="1"/>
    </xf>
    <xf numFmtId="9" fontId="0" fillId="0" borderId="0" pivotButton="0" quotePrefix="0" xfId="0"/>
    <xf numFmtId="0" fontId="0" fillId="3" borderId="1" applyAlignment="1" pivotButton="0" quotePrefix="0" xfId="0">
      <alignment horizontal="center" vertical="center"/>
    </xf>
    <xf numFmtId="0" fontId="0" fillId="2" borderId="0" applyAlignment="1" pivotButton="0" quotePrefix="0" xfId="0">
      <alignment horizontal="center"/>
    </xf>
    <xf numFmtId="0" fontId="0" fillId="2" borderId="2" applyAlignment="1" pivotButton="0" quotePrefix="0" xfId="0">
      <alignment horizontal="center"/>
    </xf>
    <xf numFmtId="0" fontId="0" fillId="2" borderId="3" applyAlignment="1" pivotButton="0" quotePrefix="0" xfId="0">
      <alignment horizontal="center"/>
    </xf>
    <xf numFmtId="0" fontId="0" fillId="2" borderId="4" applyAlignment="1" pivotButton="0" quotePrefix="0" xfId="0">
      <alignment horizontal="center"/>
    </xf>
    <xf numFmtId="0" fontId="0" fillId="2" borderId="1" applyAlignment="1" pivotButton="0" quotePrefix="0" xfId="0">
      <alignment horizontal="center"/>
    </xf>
    <xf numFmtId="0" fontId="0" fillId="2" borderId="5" applyAlignment="1" pivotButton="0" quotePrefix="0" xfId="0">
      <alignment horizontal="center"/>
    </xf>
    <xf numFmtId="0" fontId="6" fillId="0" borderId="5" applyAlignment="1" pivotButton="0" quotePrefix="0" xfId="0">
      <alignment horizontal="center" vertical="center"/>
    </xf>
    <xf numFmtId="0" fontId="0" fillId="0" borderId="5" pivotButton="0" quotePrefix="0" xfId="0"/>
    <xf numFmtId="0" fontId="0" fillId="0" borderId="3" pivotButton="0" quotePrefix="0" xfId="0"/>
    <xf numFmtId="0" fontId="0" fillId="0" borderId="4" pivotButton="0" quotePrefix="0" xfId="0"/>
  </cellXfs>
  <cellStyles count="2">
    <cellStyle name="Normal" xfId="0" builtinId="0"/>
    <cellStyle name="Percent" xfId="1" builtinId="5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comments/comment1.xml><?xml version="1.0" encoding="utf-8"?>
<comments xmlns="http://schemas.openxmlformats.org/spreadsheetml/2006/main">
  <authors>
    <author>Administrator</author>
  </authors>
  <commentList>
    <comment ref="D2" authorId="0" shapeId="0">
      <text>
        <t xml:space="preserve">برای حق التدریس غیرهیات علمی، وضعیت غیرتمام وقتی انتخاب شود. در صورت انتخاب وضعیت تمام وقتی 60 درصد بیشتر به فوق العاده مخصوص اضافه میگردد
</t>
      </text>
    </comment>
    <comment ref="E2" authorId="0" shapeId="0">
      <text>
        <t>برای غیرهیات علمی استادیار پایه یک انتخاب شود.</t>
      </text>
    </comment>
  </commentList>
</comments>
</file>

<file path=xl/comments/comment2.xml><?xml version="1.0" encoding="utf-8"?>
<comments xmlns="http://schemas.openxmlformats.org/spreadsheetml/2006/main">
  <authors>
    <author>Administrator</author>
  </authors>
  <commentList>
    <comment ref="D2" authorId="0" shapeId="0">
      <text>
        <t xml:space="preserve">برای حق التدریس غیرهیات علمی، وضعیت غیرتمام وقتی انتخاب شود. در صورت انتخاب وضعیت تمام وقتی 60 درصد بیشتر به فوق العاده مخصوص اضافه میگردد
</t>
      </text>
    </comment>
    <comment ref="E2" authorId="0" shapeId="0">
      <text>
        <t>برای غیرهیات علمی استادیار پایه یک انتخاب شود.</t>
      </text>
    </comment>
  </commentList>
</comment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3.xml.rels><Relationships xmlns="http://schemas.openxmlformats.org/package/2006/relationships"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66"/>
  <sheetViews>
    <sheetView rightToLeft="1" topLeftCell="F1" workbookViewId="0">
      <pane ySplit="2" topLeftCell="A3" activePane="bottomLeft" state="frozen"/>
      <selection pane="bottomLeft" activeCell="O5" sqref="O5"/>
    </sheetView>
  </sheetViews>
  <sheetFormatPr baseColWidth="8" defaultRowHeight="14.4"/>
  <cols>
    <col width="5.21875" customWidth="1" min="1" max="1"/>
    <col width="11.6640625" bestFit="1" customWidth="1" min="3" max="3"/>
    <col width="31" bestFit="1" customWidth="1" min="4" max="4"/>
    <col width="11" customWidth="1" style="8" min="5" max="5"/>
    <col width="9.6640625" customWidth="1" min="6" max="6"/>
    <col width="10.21875" customWidth="1" min="7" max="7"/>
    <col width="19.44140625" bestFit="1" customWidth="1" min="8" max="8"/>
    <col width="12.6640625" customWidth="1" min="9" max="10"/>
    <col width="9.88671875" customWidth="1" style="1" min="11" max="11"/>
    <col width="13.6640625" customWidth="1" style="1" min="12" max="12"/>
    <col width="10.88671875" bestFit="1" customWidth="1" style="1" min="13" max="13"/>
    <col width="9" customWidth="1" style="1" min="14" max="14"/>
    <col width="12.21875" bestFit="1" customWidth="1" style="1" min="15" max="15"/>
    <col width="9" customWidth="1" style="1" min="16" max="16"/>
    <col width="9.88671875" bestFit="1" customWidth="1" style="1" min="17" max="17"/>
  </cols>
  <sheetData>
    <row r="1" ht="51.75" customFormat="1" customHeight="1" s="19">
      <c r="A1" s="21" t="n"/>
      <c r="B1" s="22" t="n"/>
      <c r="E1" s="33" t="inlineStr">
        <is>
          <t>حق التدریس دانشکده پرستاری خراسان شمالی</t>
        </is>
      </c>
      <c r="F1" s="34" t="n"/>
      <c r="G1" s="34" t="n"/>
      <c r="H1" s="34" t="n"/>
      <c r="I1" s="34" t="n"/>
      <c r="J1" s="34" t="n"/>
      <c r="K1" s="34" t="n"/>
      <c r="L1" s="34" t="n"/>
      <c r="M1" s="34" t="n"/>
      <c r="N1" s="20" t="n"/>
      <c r="O1" s="20" t="n"/>
      <c r="P1" s="20" t="n"/>
      <c r="Q1" s="20" t="n"/>
    </row>
    <row r="2" ht="43.5" customFormat="1" customHeight="1" s="17">
      <c r="A2" s="9" t="inlineStr">
        <is>
          <t>ردیف</t>
        </is>
      </c>
      <c r="B2" s="9" t="inlineStr">
        <is>
          <t>کدملی</t>
        </is>
      </c>
      <c r="C2" s="9" t="inlineStr">
        <is>
          <t>نام و نام خانوادگی</t>
        </is>
      </c>
      <c r="D2" s="23" t="inlineStr">
        <is>
          <t>وضعیت استخدامی</t>
        </is>
      </c>
      <c r="E2" s="23" t="inlineStr">
        <is>
          <t>مرتبه</t>
        </is>
      </c>
      <c r="F2" s="23" t="inlineStr">
        <is>
          <t>پایه</t>
        </is>
      </c>
      <c r="G2" s="23" t="inlineStr">
        <is>
          <t>وضعیت تمام وفتی</t>
        </is>
      </c>
      <c r="H2" s="23" t="inlineStr">
        <is>
          <t>نیمسال تحصیلی</t>
        </is>
      </c>
      <c r="I2" s="9" t="inlineStr">
        <is>
          <t>ضریب ریالی هیات علمی 1404</t>
        </is>
      </c>
      <c r="J2" s="9" t="inlineStr">
        <is>
          <t>ضریب ریالی هیات علمی 1405</t>
        </is>
      </c>
      <c r="K2" s="18" t="inlineStr">
        <is>
          <t>حقوق مبنا</t>
        </is>
      </c>
      <c r="L2" s="18" t="inlineStr">
        <is>
          <t>فوق العاده مخصوص</t>
        </is>
      </c>
      <c r="M2" s="18" t="inlineStr">
        <is>
          <t>مبنای محاسبات</t>
        </is>
      </c>
      <c r="N2" s="18" t="inlineStr">
        <is>
          <t>تقسیم بر</t>
        </is>
      </c>
      <c r="O2" s="18" t="inlineStr">
        <is>
          <t>مبلغ هرساعت حق التدریس</t>
        </is>
      </c>
      <c r="P2" s="24" t="inlineStr">
        <is>
          <t>تعداد ساعت</t>
        </is>
      </c>
      <c r="Q2" s="18" t="inlineStr">
        <is>
          <t>مبلغ قابل پرداخت</t>
        </is>
      </c>
    </row>
    <row r="3" ht="17.25" customHeight="1">
      <c r="A3" s="2" t="n">
        <v>1</v>
      </c>
      <c r="B3" s="4" t="n"/>
      <c r="C3" s="4" t="n"/>
      <c r="D3" s="4" t="inlineStr">
        <is>
          <t>هیات علمی</t>
        </is>
      </c>
      <c r="E3" s="15" t="inlineStr">
        <is>
          <t>استادیار</t>
        </is>
      </c>
      <c r="F3" s="15" t="n">
        <v>12</v>
      </c>
      <c r="G3" s="15" t="inlineStr">
        <is>
          <t>تمام وقت</t>
        </is>
      </c>
      <c r="H3" s="15" t="inlineStr">
        <is>
          <t>بهمن 1404 الی تیرماه 1405</t>
        </is>
      </c>
      <c r="I3" s="16" t="n">
        <v>82520</v>
      </c>
      <c r="J3" s="16" t="n">
        <v>99024</v>
      </c>
      <c r="K3" s="16">
        <f>VLOOKUP(E3&amp;F3,'محاسبات هیات علمی جدید 1405'!AF:AG,2,0)*IF(H3="مهر الی بهمن 1404",I3,J3)</f>
        <v/>
      </c>
      <c r="L3" s="16">
        <f>_xlfn.IFNA(VLOOKUP($L$2&amp;E3&amp;G3,'محاسبات هیات علمی جدید 1405'!AF:AG,2,0)*K3,"اطلاعات ناقص")</f>
        <v/>
      </c>
      <c r="M3" s="14">
        <f>IF(D3="هیات علمی",K3+L3,IF(D3="هیات علمی مدعو",(K3+L3)*0.9,IF(D3="غیرهیات علمی کارشناسی",(K3+L3)*0.7,IF(D3="غیرهیات علمی کارشناسی ارشد",(K3+L3)*0.8,IF(D3="غیرهیات علمی دکتری PHD تخصصی و بالاتر",(K3+L3)*0.9)))))</f>
        <v/>
      </c>
      <c r="N3" s="14" t="n">
        <v>30</v>
      </c>
      <c r="O3" s="14">
        <f>_xlfn.IFNA(ROUNDDOWN(M3/N3,0),0)</f>
        <v/>
      </c>
      <c r="P3" s="18" t="n">
        <v>10</v>
      </c>
      <c r="Q3" s="18">
        <f>P3*O3</f>
        <v/>
      </c>
    </row>
    <row r="4" ht="17.25" customHeight="1">
      <c r="A4" s="2" t="n">
        <v>2</v>
      </c>
      <c r="B4" s="2" t="n"/>
      <c r="C4" s="2" t="n"/>
      <c r="D4" s="4" t="inlineStr">
        <is>
          <t>هیات علمی</t>
        </is>
      </c>
      <c r="E4" s="4" t="inlineStr">
        <is>
          <t>استادیار</t>
        </is>
      </c>
      <c r="F4" s="15" t="n">
        <v>6</v>
      </c>
      <c r="G4" s="15" t="inlineStr">
        <is>
          <t>غیرتمام وقت</t>
        </is>
      </c>
      <c r="H4" s="15" t="inlineStr">
        <is>
          <t>بهمن 1404 الی تیرماه 1405</t>
        </is>
      </c>
      <c r="I4" s="16" t="n">
        <v>82520</v>
      </c>
      <c r="J4" s="16" t="n">
        <v>99024</v>
      </c>
      <c r="K4" s="16">
        <f>VLOOKUP(E4&amp;F4,'محاسبات هیات علمی جدید 1405'!AF:AG,2,0)*IF(H4="مهر الی بهمن 1404",I4,J4)</f>
        <v/>
      </c>
      <c r="L4" s="16">
        <f>_xlfn.IFNA(VLOOKUP($L$2&amp;E4&amp;G4,'محاسبات هیات علمی جدید 1405'!AF:AG,2,0)*K4,"اطلاعات ناقص")</f>
        <v/>
      </c>
      <c r="M4" s="14">
        <f>IF(D4="هیات علمی",K4+L4,IF(D4="هیات علمی مدعو",(K4+L4)*0.9,IF(D4="غیرهیات علمی کارشناسی",(K4+L4)*0.7,IF(D4="غیرهیات علمی کارشناسی ارشد",(K4+L4)*0.8,IF(D4="غیرهیات علمی دکتری PHD تخصصی و بالاتر",(K4+L4)*0.9)))))</f>
        <v/>
      </c>
      <c r="N4" s="14" t="n">
        <v>30</v>
      </c>
      <c r="O4" s="14">
        <f>_xlfn.IFNA(ROUNDDOWN(M4/N4,0),0)</f>
        <v/>
      </c>
      <c r="P4" s="18" t="n">
        <v>10</v>
      </c>
      <c r="Q4" s="18">
        <f>P4*O4</f>
        <v/>
      </c>
    </row>
    <row r="5" ht="17.25" customHeight="1">
      <c r="A5" s="2" t="n">
        <v>3</v>
      </c>
      <c r="B5" s="2" t="n"/>
      <c r="C5" s="2" t="n"/>
      <c r="D5" s="4" t="inlineStr">
        <is>
          <t>هیات علمی</t>
        </is>
      </c>
      <c r="E5" s="4" t="inlineStr">
        <is>
          <t>استادیار</t>
        </is>
      </c>
      <c r="F5" s="15" t="n">
        <v>6</v>
      </c>
      <c r="G5" s="15" t="inlineStr">
        <is>
          <t>تمام وقت</t>
        </is>
      </c>
      <c r="H5" s="15" t="inlineStr">
        <is>
          <t>مهر الی بهمن 1404</t>
        </is>
      </c>
      <c r="I5" s="16" t="n">
        <v>82520</v>
      </c>
      <c r="J5" s="16" t="n">
        <v>99024</v>
      </c>
      <c r="K5" s="16">
        <f>VLOOKUP(E5&amp;F5,'محاسبات هیات علمی جدید 1405'!AF:AG,2,0)*IF(H5="مهر الی بهمن 1404",I5,J5)</f>
        <v/>
      </c>
      <c r="L5" s="16">
        <f>_xlfn.IFNA(VLOOKUP($L$2&amp;E5&amp;G5,'محاسبات هیات علمی جدید 1405'!AF:AG,2,0)*K5,"اطلاعات ناقص")</f>
        <v/>
      </c>
      <c r="M5" s="14">
        <f>IF(D5="هیات علمی",K5+L5,IF(D5="هیات علمی مدعو",(K5+L5)*0.9,IF(D5="غیرهیات علمی کارشناسی",(K5+L5)*0.7,IF(D5="غیرهیات علمی کارشناسی ارشد",(K5+L5)*0.8,IF(D5="غیرهیات علمی دکتری PHD تخصصی و بالاتر",(K5+L5)*0.9)))))</f>
        <v/>
      </c>
      <c r="N5" s="14" t="n">
        <v>30</v>
      </c>
      <c r="O5" s="14">
        <f>_xlfn.IFNA(ROUNDDOWN(M5/N5,0),0)</f>
        <v/>
      </c>
      <c r="P5" s="18" t="n">
        <v>10</v>
      </c>
      <c r="Q5" s="18">
        <f>P5*O5</f>
        <v/>
      </c>
    </row>
    <row r="6" ht="17.25" customHeight="1">
      <c r="A6" s="2" t="n">
        <v>4</v>
      </c>
      <c r="B6" s="2" t="n"/>
      <c r="C6" s="2" t="n"/>
      <c r="D6" s="4" t="inlineStr">
        <is>
          <t>هیات علمی</t>
        </is>
      </c>
      <c r="E6" s="4" t="inlineStr">
        <is>
          <t>استادیار</t>
        </is>
      </c>
      <c r="F6" s="15" t="n">
        <v>6</v>
      </c>
      <c r="G6" s="15" t="inlineStr">
        <is>
          <t>تمام وقت</t>
        </is>
      </c>
      <c r="H6" s="15" t="inlineStr">
        <is>
          <t>بهمن 1404 الی تیرماه 1405</t>
        </is>
      </c>
      <c r="I6" s="16" t="n">
        <v>82520</v>
      </c>
      <c r="J6" s="16" t="n">
        <v>99024</v>
      </c>
      <c r="K6" s="16">
        <f>VLOOKUP(E6&amp;F6,'محاسبات هیات علمی جدید 1405'!AF:AG,2,0)*IF(H6="مهر الی بهمن 1404",I6,J6)</f>
        <v/>
      </c>
      <c r="L6" s="16">
        <f>_xlfn.IFNA(VLOOKUP($L$2&amp;E6&amp;G6,'محاسبات هیات علمی جدید 1405'!AF:AG,2,0)*K6,"اطلاعات ناقص")</f>
        <v/>
      </c>
      <c r="M6" s="14">
        <f>IF(D6="هیات علمی",K6+L6,IF(D6="هیات علمی مدعو",(K6+L6)*0.9,IF(D6="غیرهیات علمی کارشناسی",(K6+L6)*0.7,IF(D6="غیرهیات علمی کارشناسی ارشد",(K6+L6)*0.8,IF(D6="غیرهیات علمی دکتری PHD تخصصی و بالاتر",(K6+L6)*0.9)))))</f>
        <v/>
      </c>
      <c r="N6" s="14" t="n">
        <v>30</v>
      </c>
      <c r="O6" s="14">
        <f>_xlfn.IFNA(ROUNDDOWN(M6/N6,0),0)</f>
        <v/>
      </c>
      <c r="P6" s="18" t="n">
        <v>10</v>
      </c>
      <c r="Q6" s="18">
        <f>P6*O6</f>
        <v/>
      </c>
    </row>
    <row r="7" ht="17.25" customHeight="1">
      <c r="A7" s="2" t="n">
        <v>5</v>
      </c>
      <c r="B7" s="2" t="n"/>
      <c r="C7" s="2" t="n"/>
      <c r="D7" s="4" t="inlineStr">
        <is>
          <t>هیات علمی مدعو</t>
        </is>
      </c>
      <c r="E7" s="4" t="inlineStr">
        <is>
          <t>استادیار</t>
        </is>
      </c>
      <c r="F7" s="15" t="n">
        <v>1</v>
      </c>
      <c r="G7" s="26" t="inlineStr">
        <is>
          <t>غیرتمام وقت</t>
        </is>
      </c>
      <c r="H7" s="15" t="inlineStr">
        <is>
          <t>مهر الی بهمن 1404</t>
        </is>
      </c>
      <c r="I7" s="16" t="n">
        <v>82520</v>
      </c>
      <c r="J7" s="16" t="n">
        <v>99024</v>
      </c>
      <c r="K7" s="16">
        <f>VLOOKUP(E7&amp;F7,'محاسبات هیات علمی جدید 1405'!AF:AG,2,0)*IF(H7="مهر الی بهمن 1404",I7,J7)</f>
        <v/>
      </c>
      <c r="L7" s="16">
        <f>_xlfn.IFNA(VLOOKUP($L$2&amp;E7&amp;G7,'محاسبات هیات علمی جدید 1405'!AF:AG,2,0)*K7,"اطلاعات ناقص")</f>
        <v/>
      </c>
      <c r="M7" s="14">
        <f>IF(D7="هیات علمی",K7+L7,IF(D7="هیات علمی مدعو",(K7+L7)*0.9,IF(D7="غیرهیات علمی کارشناسی",(K7+L7)*0.7,IF(D7="غیرهیات علمی کارشناسی ارشد",(K7+L7)*0.8,IF(D7="غیرهیات علمی دکتری PHD تخصصی و بالاتر",(K7+L7)*0.9)))))</f>
        <v/>
      </c>
      <c r="N7" s="14" t="n">
        <v>30</v>
      </c>
      <c r="O7" s="14">
        <f>_xlfn.IFNA(ROUNDDOWN(M7/N7,0),0)</f>
        <v/>
      </c>
      <c r="P7" s="18" t="n">
        <v>10</v>
      </c>
      <c r="Q7" s="18">
        <f>P7*O7</f>
        <v/>
      </c>
    </row>
    <row r="8" ht="17.25" customHeight="1">
      <c r="A8" s="2" t="n">
        <v>6</v>
      </c>
      <c r="B8" s="2" t="n"/>
      <c r="C8" s="2" t="n"/>
      <c r="D8" s="4" t="inlineStr">
        <is>
          <t>غیرهیات علمی کارشناسی</t>
        </is>
      </c>
      <c r="E8" s="4" t="inlineStr">
        <is>
          <t>استادیار</t>
        </is>
      </c>
      <c r="F8" s="15" t="n">
        <v>1</v>
      </c>
      <c r="G8" s="15" t="inlineStr">
        <is>
          <t>غیرتمام وقت</t>
        </is>
      </c>
      <c r="H8" s="15" t="inlineStr">
        <is>
          <t>مهر الی بهمن 1404</t>
        </is>
      </c>
      <c r="I8" s="16" t="n">
        <v>82520</v>
      </c>
      <c r="J8" s="16" t="n">
        <v>99024</v>
      </c>
      <c r="K8" s="16">
        <f>VLOOKUP(E8&amp;F8,'محاسبات هیات علمی جدید 1405'!AF:AG,2,0)*IF(H8="مهر الی بهمن 1404",I8,J8)</f>
        <v/>
      </c>
      <c r="L8" s="16">
        <f>_xlfn.IFNA(VLOOKUP($L$2&amp;E8&amp;G8,'محاسبات هیات علمی جدید 1405'!AF:AG,2,0)*K8,"اطلاعات ناقص")</f>
        <v/>
      </c>
      <c r="M8" s="14">
        <f>IF(D8="هیات علمی",K8+L8,IF(D8="هیات علمی مدعو",(K8+L8)*0.9,IF(D8="غیرهیات علمی کارشناسی",(K8+L8)*0.7,IF(D8="غیرهیات علمی کارشناسی ارشد",(K8+L8)*0.8,IF(D8="غیرهیات علمی دکتری PHD تخصصی و بالاتر",(K8+L8)*0.9)))))</f>
        <v/>
      </c>
      <c r="N8" s="14" t="n">
        <v>30</v>
      </c>
      <c r="O8" s="14">
        <f>_xlfn.IFNA(ROUNDDOWN(M8/N8,0),0)</f>
        <v/>
      </c>
      <c r="P8" s="18" t="n">
        <v>10</v>
      </c>
      <c r="Q8" s="18">
        <f>P8*O8</f>
        <v/>
      </c>
    </row>
    <row r="9" ht="17.25" customHeight="1">
      <c r="A9" s="2" t="n">
        <v>7</v>
      </c>
      <c r="B9" s="2" t="n"/>
      <c r="C9" s="2" t="n"/>
      <c r="D9" s="4" t="inlineStr">
        <is>
          <t>غیرهیات علمی کارشناسی ارشد</t>
        </is>
      </c>
      <c r="E9" s="4" t="inlineStr">
        <is>
          <t>استادیار</t>
        </is>
      </c>
      <c r="F9" s="15" t="n">
        <v>1</v>
      </c>
      <c r="G9" s="15" t="inlineStr">
        <is>
          <t>غیرتمام وقت</t>
        </is>
      </c>
      <c r="H9" s="15" t="inlineStr">
        <is>
          <t>مهر الی بهمن 1404</t>
        </is>
      </c>
      <c r="I9" s="16" t="n">
        <v>82520</v>
      </c>
      <c r="J9" s="16" t="n">
        <v>99024</v>
      </c>
      <c r="K9" s="16">
        <f>VLOOKUP(E9&amp;F9,'محاسبات هیات علمی جدید 1405'!AF:AG,2,0)*IF(H9="مهر الی بهمن 1404",I9,J9)</f>
        <v/>
      </c>
      <c r="L9" s="16">
        <f>_xlfn.IFNA(VLOOKUP($L$2&amp;E9&amp;G9,'محاسبات هیات علمی جدید 1405'!AF:AG,2,0)*K9,"اطلاعات ناقص")</f>
        <v/>
      </c>
      <c r="M9" s="14">
        <f>IF(D9="هیات علمی",K9+L9,IF(D9="هیات علمی مدعو",(K9+L9)*0.9,IF(D9="غیرهیات علمی کارشناسی",(K9+L9)*0.7,IF(D9="غیرهیات علمی کارشناسی ارشد",(K9+L9)*0.8,IF(D9="غیرهیات علمی دکتری PHD تخصصی و بالاتر",(K9+L9)*0.9)))))</f>
        <v/>
      </c>
      <c r="N9" s="14" t="n">
        <v>30</v>
      </c>
      <c r="O9" s="14">
        <f>_xlfn.IFNA(ROUNDDOWN(M9/N9,0),0)</f>
        <v/>
      </c>
      <c r="P9" s="18" t="n">
        <v>10</v>
      </c>
      <c r="Q9" s="18">
        <f>P9*O9</f>
        <v/>
      </c>
    </row>
    <row r="10" ht="17.25" customHeight="1">
      <c r="A10" s="2" t="n">
        <v>8</v>
      </c>
      <c r="B10" s="2" t="n"/>
      <c r="C10" s="2" t="n"/>
      <c r="D10" s="4" t="inlineStr">
        <is>
          <t>غیرهیات علمی دکتری PHD تخصصی و بالاتر</t>
        </is>
      </c>
      <c r="E10" s="4" t="inlineStr">
        <is>
          <t>استادیار</t>
        </is>
      </c>
      <c r="F10" s="15" t="n">
        <v>1</v>
      </c>
      <c r="G10" s="15" t="inlineStr">
        <is>
          <t>غیرتمام وقت</t>
        </is>
      </c>
      <c r="H10" s="15" t="inlineStr">
        <is>
          <t>مهر الی بهمن 1404</t>
        </is>
      </c>
      <c r="I10" s="16" t="n">
        <v>82520</v>
      </c>
      <c r="J10" s="16" t="n">
        <v>99024</v>
      </c>
      <c r="K10" s="16">
        <f>VLOOKUP(E10&amp;F10,'محاسبات هیات علمی جدید 1405'!AF:AG,2,0)*IF(H10="مهر الی بهمن 1404",I10,J10)</f>
        <v/>
      </c>
      <c r="L10" s="16">
        <f>_xlfn.IFNA(VLOOKUP($L$2&amp;E10&amp;G10,'محاسبات هیات علمی جدید 1405'!AF:AG,2,0)*K10,"اطلاعات ناقص")</f>
        <v/>
      </c>
      <c r="M10" s="14">
        <f>IF(D10="هیات علمی",K10+L10,IF(D10="هیات علمی مدعو",(K10+L10)*0.9,IF(D10="غیرهیات علمی کارشناسی",(K10+L10)*0.7,IF(D10="غیرهیات علمی کارشناسی ارشد",(K10+L10)*0.8,IF(D10="غیرهیات علمی دکتری PHD تخصصی و بالاتر",(K10+L10)*0.9)))))</f>
        <v/>
      </c>
      <c r="N10" s="14" t="n">
        <v>30</v>
      </c>
      <c r="O10" s="14">
        <f>_xlfn.IFNA(ROUNDDOWN(M10/N10,0),0)</f>
        <v/>
      </c>
      <c r="P10" s="18" t="n">
        <v>10</v>
      </c>
      <c r="Q10" s="18">
        <f>P10*O10</f>
        <v/>
      </c>
    </row>
    <row r="11" ht="17.25" customHeight="1">
      <c r="A11" s="2" t="n">
        <v>9</v>
      </c>
      <c r="B11" s="2" t="n"/>
      <c r="C11" s="2" t="n"/>
      <c r="D11" s="4" t="inlineStr">
        <is>
          <t>هیات علمی مدعو</t>
        </is>
      </c>
      <c r="E11" s="4" t="inlineStr">
        <is>
          <t>استادیار</t>
        </is>
      </c>
      <c r="F11" s="15" t="n">
        <v>1</v>
      </c>
      <c r="G11" s="15" t="inlineStr">
        <is>
          <t>غیرتمام وقت</t>
        </is>
      </c>
      <c r="H11" s="15" t="inlineStr">
        <is>
          <t>بهمن 1404 الی تیرماه 1405</t>
        </is>
      </c>
      <c r="I11" s="16" t="n">
        <v>82520</v>
      </c>
      <c r="J11" s="16" t="n">
        <v>99024</v>
      </c>
      <c r="K11" s="16">
        <f>VLOOKUP(E11&amp;F11,'محاسبات هیات علمی جدید 1405'!AF:AG,2,0)*IF(H11="مهر الی بهمن 1404",I11,J11)</f>
        <v/>
      </c>
      <c r="L11" s="16">
        <f>_xlfn.IFNA(VLOOKUP($L$2&amp;E11&amp;G11,'محاسبات هیات علمی جدید 1405'!AF:AG,2,0)*K11,"اطلاعات ناقص")</f>
        <v/>
      </c>
      <c r="M11" s="14">
        <f>IF(D11="هیات علمی",K11+L11,IF(D11="هیات علمی مدعو",(K11+L11)*0.9,IF(D11="غیرهیات علمی کارشناسی",(K11+L11)*0.7,IF(D11="غیرهیات علمی کارشناسی ارشد",(K11+L11)*0.8,IF(D11="غیرهیات علمی دکتری PHD تخصصی و بالاتر",(K11+L11)*0.9)))))</f>
        <v/>
      </c>
      <c r="N11" s="14" t="n">
        <v>30</v>
      </c>
      <c r="O11" s="14">
        <f>_xlfn.IFNA(ROUNDDOWN(M11/N11,0),0)</f>
        <v/>
      </c>
      <c r="P11" s="18" t="n"/>
      <c r="Q11" s="18">
        <f>P11*O11</f>
        <v/>
      </c>
    </row>
    <row r="12" ht="17.25" customHeight="1">
      <c r="A12" s="2" t="n">
        <v>10</v>
      </c>
      <c r="B12" s="2" t="n"/>
      <c r="C12" s="2" t="n"/>
      <c r="D12" s="4" t="inlineStr">
        <is>
          <t>هیات علمی مدعو</t>
        </is>
      </c>
      <c r="E12" s="4" t="inlineStr">
        <is>
          <t>استادیار</t>
        </is>
      </c>
      <c r="F12" s="15" t="n">
        <v>1</v>
      </c>
      <c r="G12" s="15" t="inlineStr">
        <is>
          <t>غیرتمام وقت</t>
        </is>
      </c>
      <c r="H12" s="15" t="inlineStr">
        <is>
          <t>بهمن 1404 الی تیرماه 1405</t>
        </is>
      </c>
      <c r="I12" s="16" t="n">
        <v>82520</v>
      </c>
      <c r="J12" s="16" t="n">
        <v>99024</v>
      </c>
      <c r="K12" s="16">
        <f>VLOOKUP(E12&amp;F12,'محاسبات هیات علمی جدید 1405'!AF:AG,2,0)*IF(H12="مهر الی بهمن 1404",I12,J12)</f>
        <v/>
      </c>
      <c r="L12" s="16">
        <f>_xlfn.IFNA(VLOOKUP($L$2&amp;E12&amp;G12,'محاسبات هیات علمی جدید 1405'!AF:AG,2,0)*K12,"اطلاعات ناقص")</f>
        <v/>
      </c>
      <c r="M12" s="14">
        <f>IF(D12="هیات علمی",K12+L12,IF(D12="هیات علمی مدعو",(K12+L12)*0.9,IF(D12="غیرهیات علمی کارشناسی",(K12+L12)*0.7,IF(D12="غیرهیات علمی کارشناسی ارشد",(K12+L12)*0.8,IF(D12="غیرهیات علمی دکتری PHD تخصصی و بالاتر",(K12+L12)*0.9)))))</f>
        <v/>
      </c>
      <c r="N12" s="14" t="n">
        <v>30</v>
      </c>
      <c r="O12" s="14">
        <f>_xlfn.IFNA(ROUNDDOWN(M12/N12,0),0)</f>
        <v/>
      </c>
      <c r="P12" s="18" t="n"/>
      <c r="Q12" s="18">
        <f>P12*O12</f>
        <v/>
      </c>
    </row>
    <row r="13" ht="17.25" customHeight="1">
      <c r="A13" s="2" t="n">
        <v>11</v>
      </c>
      <c r="B13" s="2" t="n"/>
      <c r="C13" s="2" t="n"/>
      <c r="D13" s="4" t="inlineStr">
        <is>
          <t>غیرهیات علمی کارشناسی</t>
        </is>
      </c>
      <c r="E13" s="4" t="inlineStr">
        <is>
          <t>استادیار</t>
        </is>
      </c>
      <c r="F13" s="15" t="n">
        <v>1</v>
      </c>
      <c r="G13" s="15" t="inlineStr">
        <is>
          <t>غیرتمام وقت</t>
        </is>
      </c>
      <c r="H13" s="15" t="inlineStr">
        <is>
          <t>بهمن 1404 الی تیرماه 1405</t>
        </is>
      </c>
      <c r="I13" s="16" t="n">
        <v>82520</v>
      </c>
      <c r="J13" s="16" t="n">
        <v>99024</v>
      </c>
      <c r="K13" s="16">
        <f>VLOOKUP(E13&amp;F13,'محاسبات هیات علمی جدید 1405'!AF:AG,2,0)*IF(H13="مهر الی بهمن 1404",I13,J13)</f>
        <v/>
      </c>
      <c r="L13" s="16">
        <f>_xlfn.IFNA(VLOOKUP($L$2&amp;E13&amp;G13,'محاسبات هیات علمی جدید 1405'!AF:AG,2,0)*K13,"اطلاعات ناقص")</f>
        <v/>
      </c>
      <c r="M13" s="14">
        <f>IF(D13="هیات علمی",K13+L13,IF(D13="هیات علمی مدعو",(K13+L13)*0.9,IF(D13="غیرهیات علمی کارشناسی",(K13+L13)*0.7,IF(D13="غیرهیات علمی کارشناسی ارشد",(K13+L13)*0.8,IF(D13="غیرهیات علمی دکتری PHD تخصصی و بالاتر",(K13+L13)*0.9)))))</f>
        <v/>
      </c>
      <c r="N13" s="14" t="n">
        <v>30</v>
      </c>
      <c r="O13" s="14">
        <f>_xlfn.IFNA(ROUNDDOWN(M13/N13,0),0)</f>
        <v/>
      </c>
      <c r="P13" s="18" t="n"/>
      <c r="Q13" s="18">
        <f>P13*O13</f>
        <v/>
      </c>
    </row>
    <row r="14" ht="17.25" customHeight="1">
      <c r="A14" s="2" t="n">
        <v>12</v>
      </c>
      <c r="B14" s="2" t="n"/>
      <c r="C14" s="2" t="n"/>
      <c r="D14" s="4" t="inlineStr">
        <is>
          <t>غیرهیات علمی کارشناسی ارشد</t>
        </is>
      </c>
      <c r="E14" s="4" t="inlineStr">
        <is>
          <t>استادیار</t>
        </is>
      </c>
      <c r="F14" s="15" t="n">
        <v>1</v>
      </c>
      <c r="G14" s="15" t="inlineStr">
        <is>
          <t>غیرتمام وقت</t>
        </is>
      </c>
      <c r="H14" s="15" t="inlineStr">
        <is>
          <t>بهمن 1404 الی تیرماه 1405</t>
        </is>
      </c>
      <c r="I14" s="16" t="n">
        <v>82520</v>
      </c>
      <c r="J14" s="16" t="n">
        <v>99024</v>
      </c>
      <c r="K14" s="16">
        <f>VLOOKUP(E14&amp;F14,'محاسبات هیات علمی جدید 1405'!AF:AG,2,0)*IF(H14="مهر الی بهمن 1404",I14,J14)</f>
        <v/>
      </c>
      <c r="L14" s="16">
        <f>_xlfn.IFNA(VLOOKUP($L$2&amp;E14&amp;G14,'محاسبات هیات علمی جدید 1405'!AF:AG,2,0)*K14,"اطلاعات ناقص")</f>
        <v/>
      </c>
      <c r="M14" s="14">
        <f>IF(D14="هیات علمی",K14+L14,IF(D14="هیات علمی مدعو",(K14+L14)*0.9,IF(D14="غیرهیات علمی کارشناسی",(K14+L14)*0.7,IF(D14="غیرهیات علمی کارشناسی ارشد",(K14+L14)*0.8,IF(D14="غیرهیات علمی دکتری PHD تخصصی و بالاتر",(K14+L14)*0.9)))))</f>
        <v/>
      </c>
      <c r="N14" s="14" t="n">
        <v>30</v>
      </c>
      <c r="O14" s="14">
        <f>_xlfn.IFNA(ROUNDDOWN(M14/N14,0),0)</f>
        <v/>
      </c>
      <c r="P14" s="18" t="n"/>
      <c r="Q14" s="18">
        <f>P14*O14</f>
        <v/>
      </c>
    </row>
    <row r="15" ht="17.25" customHeight="1">
      <c r="A15" s="2" t="n">
        <v>13</v>
      </c>
      <c r="B15" s="2" t="n"/>
      <c r="C15" s="2" t="n"/>
      <c r="D15" s="4" t="inlineStr">
        <is>
          <t>غیرهیات علمی دکتری PHD تخصصی و بالاتر</t>
        </is>
      </c>
      <c r="E15" s="4" t="inlineStr">
        <is>
          <t>استادیار</t>
        </is>
      </c>
      <c r="F15" s="15" t="n">
        <v>1</v>
      </c>
      <c r="G15" s="15" t="inlineStr">
        <is>
          <t>غیرتمام وقت</t>
        </is>
      </c>
      <c r="H15" s="15" t="inlineStr">
        <is>
          <t>بهمن 1404 الی تیرماه 1405</t>
        </is>
      </c>
      <c r="I15" s="16" t="n">
        <v>82520</v>
      </c>
      <c r="J15" s="16" t="n">
        <v>99024</v>
      </c>
      <c r="K15" s="16">
        <f>VLOOKUP(E15&amp;F15,'محاسبات هیات علمی جدید 1405'!AF:AG,2,0)*IF(H15="مهر الی بهمن 1404",I15,J15)</f>
        <v/>
      </c>
      <c r="L15" s="16">
        <f>_xlfn.IFNA(VLOOKUP($L$2&amp;E15&amp;G15,'محاسبات هیات علمی جدید 1405'!AF:AG,2,0)*K15,"اطلاعات ناقص")</f>
        <v/>
      </c>
      <c r="M15" s="14">
        <f>IF(D15="هیات علمی",K15+L15,IF(D15="هیات علمی مدعو",(K15+L15)*0.9,IF(D15="غیرهیات علمی کارشناسی",(K15+L15)*0.7,IF(D15="غیرهیات علمی کارشناسی ارشد",(K15+L15)*0.8,IF(D15="غیرهیات علمی دکتری PHD تخصصی و بالاتر",(K15+L15)*0.9)))))</f>
        <v/>
      </c>
      <c r="N15" s="14" t="n">
        <v>30</v>
      </c>
      <c r="O15" s="14">
        <f>_xlfn.IFNA(ROUNDDOWN(M15/N15,0),0)</f>
        <v/>
      </c>
      <c r="P15" s="18" t="n"/>
      <c r="Q15" s="18">
        <f>P15*O15</f>
        <v/>
      </c>
    </row>
    <row r="16" ht="17.25" customHeight="1">
      <c r="A16" s="2" t="n">
        <v>14</v>
      </c>
      <c r="B16" s="2" t="n"/>
      <c r="C16" s="2" t="n"/>
      <c r="D16" s="4" t="inlineStr">
        <is>
          <t>هیات علمی</t>
        </is>
      </c>
      <c r="E16" s="4" t="inlineStr">
        <is>
          <t>استادیار</t>
        </is>
      </c>
      <c r="F16" s="15" t="n">
        <v>42</v>
      </c>
      <c r="G16" s="15" t="inlineStr">
        <is>
          <t>تمام وقت</t>
        </is>
      </c>
      <c r="H16" s="15" t="inlineStr">
        <is>
          <t>مهر الی بهمن 1404</t>
        </is>
      </c>
      <c r="I16" s="16" t="n">
        <v>82520</v>
      </c>
      <c r="J16" s="16" t="n">
        <v>99024</v>
      </c>
      <c r="K16" s="16">
        <f>VLOOKUP(E16&amp;F16,'محاسبات هیات علمی جدید 1405'!AF:AG,2,0)*IF(H16="مهر الی بهمن 1404",I16,J16)</f>
        <v/>
      </c>
      <c r="L16" s="16">
        <f>_xlfn.IFNA(VLOOKUP($L$2&amp;E16&amp;G16,'محاسبات هیات علمی جدید 1405'!AF:AG,2,0)*K16,"اطلاعات ناقص")</f>
        <v/>
      </c>
      <c r="M16" s="14">
        <f>IF(D16="هیات علمی",K16+L16,IF(D16="هیات علمی مدعو",(K16+L16)*0.9,IF(D16="غیرهیات علمی کارشناسی",(K16+L16)*0.7,IF(D16="غیرهیات علمی کارشناسی ارشد",(K16+L16)*0.8,IF(D16="غیرهیات علمی دکتری PHD تخصصی و بالاتر",(K16+L16)*0.9)))))</f>
        <v/>
      </c>
      <c r="N16" s="14" t="n">
        <v>30</v>
      </c>
      <c r="O16" s="14">
        <f>_xlfn.IFNA(ROUNDDOWN(M16/N16,0),0)</f>
        <v/>
      </c>
      <c r="P16" s="18" t="n"/>
      <c r="Q16" s="18">
        <f>P16*O16</f>
        <v/>
      </c>
    </row>
    <row r="17" ht="17.25" customHeight="1">
      <c r="A17" s="2" t="n">
        <v>15</v>
      </c>
      <c r="B17" s="2" t="n"/>
      <c r="C17" s="2" t="n"/>
      <c r="D17" s="4" t="n"/>
      <c r="E17" s="4" t="n"/>
      <c r="F17" s="15" t="n"/>
      <c r="G17" s="15" t="n"/>
      <c r="H17" s="15" t="n"/>
      <c r="I17" s="16" t="n">
        <v>82520</v>
      </c>
      <c r="J17" s="16" t="n">
        <v>99024</v>
      </c>
      <c r="K17" s="16">
        <f>VLOOKUP(E17&amp;F17,'محاسبات هیات علمی جدید 1405'!AF:AG,2,0)*IF(H17="مهر الی بهمن 1404",I17,J17)</f>
        <v/>
      </c>
      <c r="L17" s="16">
        <f>_xlfn.IFNA(VLOOKUP($L$2&amp;E17&amp;G17,'محاسبات هیات علمی جدید 1405'!AF:AG,2,0)*K17,"اطلاعات ناقص")</f>
        <v/>
      </c>
      <c r="M17" s="14">
        <f>IF(D17="هیات علمی",K17+L17,IF(D17="هیات علمی مدعو",(K17+L17)*0.9,IF(D17="غیرهیات علمی کارشناسی",(K17+L17)*0.7,IF(D17="غیرهیات علمی کارشناسی ارشد",(K17+L17)*0.8,IF(D17="غیرهیات علمی دکتری PHD تخصصی و بالاتر",(K17+L17)*0.9)))))</f>
        <v/>
      </c>
      <c r="N17" s="14" t="n">
        <v>30</v>
      </c>
      <c r="O17" s="14">
        <f>_xlfn.IFNA(ROUNDDOWN(M17/N17,0),0)</f>
        <v/>
      </c>
      <c r="P17" s="18" t="n"/>
      <c r="Q17" s="18">
        <f>P17*O17</f>
        <v/>
      </c>
    </row>
    <row r="18">
      <c r="A18" s="2" t="n">
        <v>16</v>
      </c>
      <c r="B18" s="2" t="n"/>
      <c r="C18" s="2" t="n"/>
      <c r="D18" s="2" t="n"/>
      <c r="E18" s="4" t="n"/>
      <c r="F18" s="15" t="n"/>
      <c r="G18" s="15" t="n"/>
      <c r="H18" s="15" t="n"/>
      <c r="I18" s="16" t="n">
        <v>82520</v>
      </c>
      <c r="J18" s="16" t="n">
        <v>99024</v>
      </c>
      <c r="K18" s="16">
        <f>VLOOKUP(E18&amp;F18,'محاسبات هیات علمی جدید 1405'!AF:AG,2,0)*IF(H18="مهر الی بهمن 1404",I18,J18)</f>
        <v/>
      </c>
      <c r="L18" s="16">
        <f>_xlfn.IFNA(VLOOKUP($L$2&amp;E18&amp;G18,'محاسبات هیات علمی جدید 1405'!AF:AG,2,0)*K18,"اطلاعات ناقص")</f>
        <v/>
      </c>
      <c r="M18" s="14">
        <f>IF(D18="هیات علمی",K18+L18,IF(D18="هیات علمی مدعو",(K18+L18)*0.9,IF(D18="غیرهیات علمی کارشناسی",(K18+L18)*0.7,IF(D18="غیرهیات علمی کارشناسی ارشد",(K18+L18)*0.8,IF(D18="غیرهیات علمی دکتری PHD تخصصی و بالاتر",(K18+L18)*0.9)))))</f>
        <v/>
      </c>
      <c r="N18" s="14" t="n">
        <v>30</v>
      </c>
      <c r="O18" s="14">
        <f>_xlfn.IFNA(ROUNDDOWN(M18/N18,0),0)</f>
        <v/>
      </c>
      <c r="P18" s="18" t="n"/>
      <c r="Q18" s="18">
        <f>P18*O18</f>
        <v/>
      </c>
    </row>
    <row r="19">
      <c r="A19" s="2" t="n">
        <v>17</v>
      </c>
      <c r="B19" s="2" t="n"/>
      <c r="C19" s="2" t="n"/>
      <c r="D19" s="2" t="n"/>
      <c r="E19" s="4" t="n"/>
      <c r="F19" s="15" t="n"/>
      <c r="G19" s="15" t="n"/>
      <c r="H19" s="15" t="n"/>
      <c r="I19" s="16" t="n">
        <v>82520</v>
      </c>
      <c r="J19" s="16" t="n">
        <v>99024</v>
      </c>
      <c r="K19" s="16">
        <f>VLOOKUP(E19&amp;F19,'محاسبات هیات علمی جدید 1405'!AF:AG,2,0)*IF(H19="مهر الی بهمن 1404",I19,J19)</f>
        <v/>
      </c>
      <c r="L19" s="16">
        <f>_xlfn.IFNA(VLOOKUP($L$2&amp;E19&amp;G19,'محاسبات هیات علمی جدید 1405'!AF:AG,2,0)*K19,"اطلاعات ناقص")</f>
        <v/>
      </c>
      <c r="M19" s="14">
        <f>IF(D19="هیات علمی",K19+L19,IF(D19="هیات علمی مدعو",(K19+L19)*0.9,IF(D19="غیرهیات علمی کارشناسی",(K19+L19)*0.7,IF(D19="غیرهیات علمی کارشناسی ارشد",(K19+L19)*0.8,IF(D19="غیرهیات علمی دکتری PHD تخصصی و بالاتر",(K19+L19)*0.9)))))</f>
        <v/>
      </c>
      <c r="N19" s="14" t="n">
        <v>30</v>
      </c>
      <c r="O19" s="14">
        <f>_xlfn.IFNA(ROUNDDOWN(M19/N19,0),0)</f>
        <v/>
      </c>
      <c r="P19" s="18" t="n"/>
      <c r="Q19" s="18">
        <f>P19*O19</f>
        <v/>
      </c>
    </row>
    <row r="20">
      <c r="A20" s="2" t="n">
        <v>18</v>
      </c>
      <c r="B20" s="2" t="n"/>
      <c r="C20" s="2" t="n"/>
      <c r="D20" s="2" t="n"/>
      <c r="E20" s="4" t="n"/>
      <c r="F20" s="15" t="n"/>
      <c r="G20" s="15" t="n"/>
      <c r="H20" s="15" t="n"/>
      <c r="I20" s="16" t="n">
        <v>82520</v>
      </c>
      <c r="J20" s="16" t="n">
        <v>99024</v>
      </c>
      <c r="K20" s="16">
        <f>VLOOKUP(E20&amp;F20,'محاسبات هیات علمی جدید 1405'!AF:AG,2,0)*IF(H20="مهر الی بهمن 1404",I20,J20)</f>
        <v/>
      </c>
      <c r="L20" s="16">
        <f>_xlfn.IFNA(VLOOKUP($L$2&amp;E20&amp;G20,'محاسبات هیات علمی جدید 1405'!AF:AG,2,0)*K20,"اطلاعات ناقص")</f>
        <v/>
      </c>
      <c r="M20" s="14">
        <f>IF(D20="هیات علمی",K20+L20,IF(D20="هیات علمی مدعو",(K20+L20)*0.9,IF(D20="غیرهیات علمی کارشناسی",(K20+L20)*0.7,IF(D20="غیرهیات علمی کارشناسی ارشد",(K20+L20)*0.8,IF(D20="غیرهیات علمی دکتری PHD تخصصی و بالاتر",(K20+L20)*0.9)))))</f>
        <v/>
      </c>
      <c r="N20" s="14" t="n">
        <v>30</v>
      </c>
      <c r="O20" s="14">
        <f>_xlfn.IFNA(ROUNDDOWN(M20/N20,0),0)</f>
        <v/>
      </c>
      <c r="P20" s="18" t="n"/>
      <c r="Q20" s="18">
        <f>P20*O20</f>
        <v/>
      </c>
    </row>
    <row r="21">
      <c r="A21" s="2" t="n">
        <v>19</v>
      </c>
      <c r="B21" s="2" t="n"/>
      <c r="C21" s="2" t="n"/>
      <c r="D21" s="2" t="n"/>
      <c r="E21" s="4" t="n"/>
      <c r="F21" s="15" t="n"/>
      <c r="G21" s="15" t="n"/>
      <c r="H21" s="15" t="n"/>
      <c r="I21" s="16" t="n">
        <v>82520</v>
      </c>
      <c r="J21" s="16" t="n">
        <v>99024</v>
      </c>
      <c r="K21" s="16">
        <f>VLOOKUP(E21&amp;F21,'محاسبات هیات علمی جدید 1405'!AF:AG,2,0)*IF(H21="مهر الی بهمن 1404",I21,J21)</f>
        <v/>
      </c>
      <c r="L21" s="16">
        <f>_xlfn.IFNA(VLOOKUP($L$2&amp;E21&amp;G21,'محاسبات هیات علمی جدید 1405'!AF:AG,2,0)*K21,"اطلاعات ناقص")</f>
        <v/>
      </c>
      <c r="M21" s="14">
        <f>IF(D21="هیات علمی",K21+L21,IF(D21="هیات علمی مدعو",(K21+L21)*0.9,IF(D21="غیرهیات علمی کارشناسی",(K21+L21)*0.7,IF(D21="غیرهیات علمی کارشناسی ارشد",(K21+L21)*0.8,IF(D21="غیرهیات علمی دکتری PHD تخصصی و بالاتر",(K21+L21)*0.9)))))</f>
        <v/>
      </c>
      <c r="N21" s="14" t="n">
        <v>30</v>
      </c>
      <c r="O21" s="14">
        <f>_xlfn.IFNA(ROUNDDOWN(M21/N21,0),0)</f>
        <v/>
      </c>
      <c r="P21" s="18" t="n"/>
      <c r="Q21" s="18">
        <f>P21*O21</f>
        <v/>
      </c>
    </row>
    <row r="22">
      <c r="A22" s="2" t="n">
        <v>20</v>
      </c>
      <c r="B22" s="2" t="n"/>
      <c r="C22" s="2" t="n"/>
      <c r="D22" s="2" t="n"/>
      <c r="E22" s="4" t="n"/>
      <c r="F22" s="15" t="n"/>
      <c r="G22" s="15" t="n"/>
      <c r="H22" s="15" t="n"/>
      <c r="I22" s="16" t="n">
        <v>82520</v>
      </c>
      <c r="J22" s="16" t="n">
        <v>99024</v>
      </c>
      <c r="K22" s="16">
        <f>VLOOKUP(E22&amp;F22,'محاسبات هیات علمی جدید 1405'!AF:AG,2,0)*IF(H22="مهر الی بهمن 1404",I22,J22)</f>
        <v/>
      </c>
      <c r="L22" s="16">
        <f>_xlfn.IFNA(VLOOKUP($L$2&amp;E22&amp;G22,'محاسبات هیات علمی جدید 1405'!AF:AG,2,0)*K22,"اطلاعات ناقص")</f>
        <v/>
      </c>
      <c r="M22" s="14">
        <f>IF(D22="هیات علمی",K22+L22,IF(D22="هیات علمی مدعو",(K22+L22)*0.9,IF(D22="غیرهیات علمی کارشناسی",(K22+L22)*0.7,IF(D22="غیرهیات علمی کارشناسی ارشد",(K22+L22)*0.8,IF(D22="غیرهیات علمی دکتری PHD تخصصی و بالاتر",(K22+L22)*0.9)))))</f>
        <v/>
      </c>
      <c r="N22" s="14" t="n">
        <v>30</v>
      </c>
      <c r="O22" s="14">
        <f>_xlfn.IFNA(ROUNDDOWN(M22/N22,0),0)</f>
        <v/>
      </c>
      <c r="P22" s="18" t="n"/>
      <c r="Q22" s="18">
        <f>P22*O22</f>
        <v/>
      </c>
    </row>
    <row r="23">
      <c r="A23" s="2" t="n">
        <v>21</v>
      </c>
      <c r="B23" s="2" t="n"/>
      <c r="C23" s="2" t="n"/>
      <c r="D23" s="2" t="n"/>
      <c r="E23" s="4" t="n"/>
      <c r="F23" s="15" t="n"/>
      <c r="G23" s="15" t="n"/>
      <c r="H23" s="15" t="n"/>
      <c r="I23" s="16" t="n">
        <v>82520</v>
      </c>
      <c r="J23" s="16" t="n">
        <v>99024</v>
      </c>
      <c r="K23" s="16">
        <f>VLOOKUP(E23&amp;F23,'محاسبات هیات علمی جدید 1405'!AF:AG,2,0)*IF(H23="مهر الی بهمن 1404",I23,J23)</f>
        <v/>
      </c>
      <c r="L23" s="16">
        <f>_xlfn.IFNA(VLOOKUP($L$2&amp;E23&amp;G23,'محاسبات هیات علمی جدید 1405'!AF:AG,2,0)*K23,"اطلاعات ناقص")</f>
        <v/>
      </c>
      <c r="M23" s="14">
        <f>IF(D23="هیات علمی",K23+L23,IF(D23="هیات علمی مدعو",(K23+L23)*0.9,IF(D23="غیرهیات علمی کارشناسی",(K23+L23)*0.7,IF(D23="غیرهیات علمی کارشناسی ارشد",(K23+L23)*0.8,IF(D23="غیرهیات علمی دکتری PHD تخصصی و بالاتر",(K23+L23)*0.9)))))</f>
        <v/>
      </c>
      <c r="N23" s="14" t="n">
        <v>30</v>
      </c>
      <c r="O23" s="14">
        <f>_xlfn.IFNA(ROUNDDOWN(M23/N23,0),0)</f>
        <v/>
      </c>
      <c r="P23" s="18" t="n"/>
      <c r="Q23" s="18">
        <f>P23*O23</f>
        <v/>
      </c>
    </row>
    <row r="24">
      <c r="A24" s="2" t="n">
        <v>22</v>
      </c>
      <c r="B24" s="2" t="n"/>
      <c r="C24" s="2" t="n"/>
      <c r="D24" s="2" t="n"/>
      <c r="E24" s="4" t="n"/>
      <c r="F24" s="15" t="n"/>
      <c r="G24" s="15" t="n"/>
      <c r="H24" s="15" t="n"/>
      <c r="I24" s="16" t="n">
        <v>82520</v>
      </c>
      <c r="J24" s="16" t="n">
        <v>99024</v>
      </c>
      <c r="K24" s="16">
        <f>VLOOKUP(E24&amp;F24,'محاسبات هیات علمی جدید 1405'!AF:AG,2,0)*IF(H24="مهر الی بهمن 1404",I24,J24)</f>
        <v/>
      </c>
      <c r="L24" s="16">
        <f>_xlfn.IFNA(VLOOKUP($L$2&amp;E24&amp;G24,'محاسبات هیات علمی جدید 1405'!AF:AG,2,0)*K24,"اطلاعات ناقص")</f>
        <v/>
      </c>
      <c r="M24" s="14">
        <f>IF(D24="هیات علمی",K24+L24,IF(D24="هیات علمی مدعو",(K24+L24)*0.9,IF(D24="غیرهیات علمی کارشناسی",(K24+L24)*0.7,IF(D24="غیرهیات علمی کارشناسی ارشد",(K24+L24)*0.8,IF(D24="غیرهیات علمی دکتری PHD تخصصی و بالاتر",(K24+L24)*0.9)))))</f>
        <v/>
      </c>
      <c r="N24" s="14" t="n">
        <v>30</v>
      </c>
      <c r="O24" s="14">
        <f>_xlfn.IFNA(ROUNDDOWN(M24/N24,0),0)</f>
        <v/>
      </c>
      <c r="P24" s="18" t="n"/>
      <c r="Q24" s="18">
        <f>P24*O24</f>
        <v/>
      </c>
    </row>
    <row r="25">
      <c r="A25" s="2" t="n">
        <v>23</v>
      </c>
      <c r="B25" s="2" t="n"/>
      <c r="C25" s="2" t="n"/>
      <c r="D25" s="2" t="n"/>
      <c r="E25" s="4" t="n"/>
      <c r="F25" s="15" t="n"/>
      <c r="G25" s="15" t="n"/>
      <c r="H25" s="15" t="n"/>
      <c r="I25" s="16" t="n">
        <v>82520</v>
      </c>
      <c r="J25" s="16" t="n">
        <v>99024</v>
      </c>
      <c r="K25" s="16">
        <f>VLOOKUP(E25&amp;F25,'محاسبات هیات علمی جدید 1405'!AF:AG,2,0)*IF(H25="مهر الی بهمن 1404",I25,J25)</f>
        <v/>
      </c>
      <c r="L25" s="16">
        <f>_xlfn.IFNA(VLOOKUP($L$2&amp;E25&amp;G25,'محاسبات هیات علمی جدید 1405'!AF:AG,2,0)*K25,"اطلاعات ناقص")</f>
        <v/>
      </c>
      <c r="M25" s="14">
        <f>IF(D25="هیات علمی",K25+L25,IF(D25="هیات علمی مدعو",(K25+L25)*0.9,IF(D25="غیرهیات علمی کارشناسی",(K25+L25)*0.7,IF(D25="غیرهیات علمی کارشناسی ارشد",(K25+L25)*0.8,IF(D25="غیرهیات علمی دکتری PHD تخصصی و بالاتر",(K25+L25)*0.9)))))</f>
        <v/>
      </c>
      <c r="N25" s="14" t="n">
        <v>30</v>
      </c>
      <c r="O25" s="14">
        <f>_xlfn.IFNA(ROUNDDOWN(M25/N25,0),0)</f>
        <v/>
      </c>
      <c r="P25" s="18" t="n"/>
      <c r="Q25" s="18">
        <f>P25*O25</f>
        <v/>
      </c>
    </row>
    <row r="26">
      <c r="A26" s="2" t="n">
        <v>24</v>
      </c>
      <c r="B26" s="2" t="n"/>
      <c r="C26" s="2" t="n"/>
      <c r="D26" s="2" t="n"/>
      <c r="E26" s="4" t="n"/>
      <c r="F26" s="9" t="n"/>
      <c r="G26" s="9" t="n"/>
      <c r="H26" s="15" t="n"/>
      <c r="I26" s="16" t="n">
        <v>82520</v>
      </c>
      <c r="J26" s="16" t="n">
        <v>99024</v>
      </c>
      <c r="K26" s="16">
        <f>VLOOKUP(E26&amp;F26,'محاسبات هیات علمی جدید 1405'!AF:AG,2,0)*IF(H26="مهر الی بهمن 1404",I26,J26)</f>
        <v/>
      </c>
      <c r="L26" s="16">
        <f>_xlfn.IFNA(VLOOKUP($L$2&amp;E26&amp;G26,'محاسبات هیات علمی جدید 1405'!AF:AG,2,0)*K26,"اطلاعات ناقص")</f>
        <v/>
      </c>
      <c r="M26" s="14">
        <f>IF(D26="هیات علمی",K26+L26,IF(D26="هیات علمی مدعو",(K26+L26)*0.9,IF(D26="غیرهیات علمی کارشناسی",(K26+L26)*0.7,IF(D26="غیرهیات علمی کارشناسی ارشد",(K26+L26)*0.8,IF(D26="غیرهیات علمی دکتری PHD تخصصی و بالاتر",(K26+L26)*0.9)))))</f>
        <v/>
      </c>
      <c r="N26" s="14" t="n">
        <v>30</v>
      </c>
      <c r="O26" s="14">
        <f>_xlfn.IFNA(ROUNDDOWN(M26/N26,0),0)</f>
        <v/>
      </c>
      <c r="P26" s="18" t="n"/>
      <c r="Q26" s="18">
        <f>P26*O26</f>
        <v/>
      </c>
    </row>
    <row r="27">
      <c r="A27" s="2" t="n">
        <v>25</v>
      </c>
      <c r="B27" s="2" t="n"/>
      <c r="C27" s="2" t="n"/>
      <c r="D27" s="2" t="n"/>
      <c r="E27" s="4" t="n"/>
      <c r="F27" s="15" t="n"/>
      <c r="G27" s="15" t="n"/>
      <c r="H27" s="15" t="n"/>
      <c r="I27" s="16" t="n">
        <v>82520</v>
      </c>
      <c r="J27" s="16" t="n">
        <v>99024</v>
      </c>
      <c r="K27" s="16">
        <f>VLOOKUP(E27&amp;F27,'محاسبات هیات علمی جدید 1405'!AF:AG,2,0)*IF(H27="مهر الی بهمن 1404",I27,J27)</f>
        <v/>
      </c>
      <c r="L27" s="16">
        <f>_xlfn.IFNA(VLOOKUP($L$2&amp;E27&amp;G27,'محاسبات هیات علمی جدید 1405'!AF:AG,2,0)*K27,"اطلاعات ناقص")</f>
        <v/>
      </c>
      <c r="M27" s="14">
        <f>IF(D27="هیات علمی",K27+L27,IF(D27="هیات علمی مدعو",(K27+L27)*0.9,IF(D27="غیرهیات علمی کارشناسی",(K27+L27)*0.7,IF(D27="غیرهیات علمی کارشناسی ارشد",(K27+L27)*0.8,IF(D27="غیرهیات علمی دکتری PHD تخصصی و بالاتر",(K27+L27)*0.9)))))</f>
        <v/>
      </c>
      <c r="N27" s="14" t="n">
        <v>30</v>
      </c>
      <c r="O27" s="14">
        <f>_xlfn.IFNA(ROUNDDOWN(M27/N27,0),0)</f>
        <v/>
      </c>
      <c r="P27" s="18" t="n"/>
      <c r="Q27" s="18">
        <f>P27*O27</f>
        <v/>
      </c>
    </row>
    <row r="28">
      <c r="A28" s="2" t="n">
        <v>26</v>
      </c>
      <c r="B28" s="2" t="n"/>
      <c r="C28" s="2" t="n"/>
      <c r="D28" s="2" t="n"/>
      <c r="E28" s="4" t="n"/>
      <c r="F28" s="9" t="n"/>
      <c r="G28" s="9" t="n"/>
      <c r="H28" s="15" t="n"/>
      <c r="I28" s="16" t="n">
        <v>82520</v>
      </c>
      <c r="J28" s="16" t="n">
        <v>99024</v>
      </c>
      <c r="K28" s="16">
        <f>VLOOKUP(E28&amp;F28,'محاسبات هیات علمی جدید 1405'!AF:AG,2,0)*IF(H28="مهر الی بهمن 1404",I28,J28)</f>
        <v/>
      </c>
      <c r="L28" s="16">
        <f>_xlfn.IFNA(VLOOKUP($L$2&amp;E28&amp;G28,'محاسبات هیات علمی جدید 1405'!AF:AG,2,0)*K28,"اطلاعات ناقص")</f>
        <v/>
      </c>
      <c r="M28" s="14">
        <f>IF(D28="هیات علمی",K28+L28,IF(D28="هیات علمی مدعو",(K28+L28)*0.9,IF(D28="غیرهیات علمی کارشناسی",(K28+L28)*0.7,IF(D28="غیرهیات علمی کارشناسی ارشد",(K28+L28)*0.8,IF(D28="غیرهیات علمی دکتری PHD تخصصی و بالاتر",(K28+L28)*0.9)))))</f>
        <v/>
      </c>
      <c r="N28" s="14" t="n">
        <v>30</v>
      </c>
      <c r="O28" s="14">
        <f>_xlfn.IFNA(ROUNDDOWN(M28/N28,0),0)</f>
        <v/>
      </c>
      <c r="P28" s="18" t="n"/>
      <c r="Q28" s="18">
        <f>P28*O28</f>
        <v/>
      </c>
    </row>
    <row r="29">
      <c r="A29" s="2" t="n">
        <v>27</v>
      </c>
      <c r="B29" s="2" t="n"/>
      <c r="C29" s="2" t="n"/>
      <c r="D29" s="2" t="n"/>
      <c r="E29" s="4" t="n"/>
      <c r="F29" s="15" t="n"/>
      <c r="G29" s="15" t="n"/>
      <c r="H29" s="15" t="n"/>
      <c r="I29" s="16" t="n">
        <v>82520</v>
      </c>
      <c r="J29" s="16" t="n">
        <v>99024</v>
      </c>
      <c r="K29" s="16">
        <f>VLOOKUP(E29&amp;F29,'محاسبات هیات علمی جدید 1405'!AF:AG,2,0)*IF(H29="مهر الی بهمن 1404",I29,J29)</f>
        <v/>
      </c>
      <c r="L29" s="16">
        <f>_xlfn.IFNA(VLOOKUP($L$2&amp;E29&amp;G29,'محاسبات هیات علمی جدید 1405'!AF:AG,2,0)*K29,"اطلاعات ناقص")</f>
        <v/>
      </c>
      <c r="M29" s="14">
        <f>IF(D29="هیات علمی",K29+L29,IF(D29="هیات علمی مدعو",(K29+L29)*0.9,IF(D29="غیرهیات علمی کارشناسی",(K29+L29)*0.7,IF(D29="غیرهیات علمی کارشناسی ارشد",(K29+L29)*0.8,IF(D29="غیرهیات علمی دکتری PHD تخصصی و بالاتر",(K29+L29)*0.9)))))</f>
        <v/>
      </c>
      <c r="N29" s="14" t="n">
        <v>30</v>
      </c>
      <c r="O29" s="14">
        <f>_xlfn.IFNA(ROUNDDOWN(M29/N29,0),0)</f>
        <v/>
      </c>
      <c r="P29" s="18" t="n"/>
      <c r="Q29" s="18">
        <f>P29*O29</f>
        <v/>
      </c>
    </row>
    <row r="30">
      <c r="A30" s="2" t="n">
        <v>28</v>
      </c>
      <c r="B30" s="2" t="n"/>
      <c r="C30" s="2" t="n"/>
      <c r="D30" s="2" t="n"/>
      <c r="E30" s="4" t="n"/>
      <c r="F30" s="9" t="n"/>
      <c r="G30" s="9" t="n"/>
      <c r="H30" s="15" t="n"/>
      <c r="I30" s="16" t="n">
        <v>82520</v>
      </c>
      <c r="J30" s="16" t="n">
        <v>99024</v>
      </c>
      <c r="K30" s="16">
        <f>VLOOKUP(E30&amp;F30,'محاسبات هیات علمی جدید 1405'!AF:AG,2,0)*IF(H30="مهر الی بهمن 1404",I30,J30)</f>
        <v/>
      </c>
      <c r="L30" s="16">
        <f>_xlfn.IFNA(VLOOKUP($L$2&amp;E30&amp;G30,'محاسبات هیات علمی جدید 1405'!AF:AG,2,0)*K30,"اطلاعات ناقص")</f>
        <v/>
      </c>
      <c r="M30" s="14">
        <f>IF(D30="هیات علمی",K30+L30,IF(D30="هیات علمی مدعو",(K30+L30)*0.9,IF(D30="غیرهیات علمی کارشناسی",(K30+L30)*0.7,IF(D30="غیرهیات علمی کارشناسی ارشد",(K30+L30)*0.8,IF(D30="غیرهیات علمی دکتری PHD تخصصی و بالاتر",(K30+L30)*0.9)))))</f>
        <v/>
      </c>
      <c r="N30" s="14" t="n">
        <v>30</v>
      </c>
      <c r="O30" s="14">
        <f>_xlfn.IFNA(ROUNDDOWN(M30/N30,0),0)</f>
        <v/>
      </c>
      <c r="P30" s="18" t="n"/>
      <c r="Q30" s="18">
        <f>P30*O30</f>
        <v/>
      </c>
    </row>
    <row r="31">
      <c r="A31" s="2" t="n">
        <v>29</v>
      </c>
      <c r="B31" s="2" t="n"/>
      <c r="C31" s="2" t="n"/>
      <c r="D31" s="2" t="n"/>
      <c r="E31" s="4" t="n"/>
      <c r="F31" s="15" t="n"/>
      <c r="G31" s="15" t="n"/>
      <c r="H31" s="15" t="n"/>
      <c r="I31" s="16" t="n">
        <v>82520</v>
      </c>
      <c r="J31" s="16" t="n">
        <v>99024</v>
      </c>
      <c r="K31" s="16">
        <f>VLOOKUP(E31&amp;F31,'محاسبات هیات علمی جدید 1405'!AF:AG,2,0)*IF(H31="مهر الی بهمن 1404",I31,J31)</f>
        <v/>
      </c>
      <c r="L31" s="16">
        <f>_xlfn.IFNA(VLOOKUP($L$2&amp;E31&amp;G31,'محاسبات هیات علمی جدید 1405'!AF:AG,2,0)*K31,"اطلاعات ناقص")</f>
        <v/>
      </c>
      <c r="M31" s="14">
        <f>IF(D31="هیات علمی",K31+L31,IF(D31="هیات علمی مدعو",(K31+L31)*0.9,IF(D31="غیرهیات علمی کارشناسی",(K31+L31)*0.7,IF(D31="غیرهیات علمی کارشناسی ارشد",(K31+L31)*0.8,IF(D31="غیرهیات علمی دکتری PHD تخصصی و بالاتر",(K31+L31)*0.9)))))</f>
        <v/>
      </c>
      <c r="N31" s="14" t="n">
        <v>30</v>
      </c>
      <c r="O31" s="14">
        <f>_xlfn.IFNA(ROUNDDOWN(M31/N31,0),0)</f>
        <v/>
      </c>
      <c r="P31" s="18" t="n"/>
      <c r="Q31" s="18">
        <f>P31*O31</f>
        <v/>
      </c>
    </row>
    <row r="32">
      <c r="A32" s="2" t="n">
        <v>30</v>
      </c>
      <c r="B32" s="2" t="n"/>
      <c r="C32" s="2" t="n"/>
      <c r="D32" s="2" t="n"/>
      <c r="E32" s="4" t="n"/>
      <c r="F32" s="9" t="n"/>
      <c r="G32" s="9" t="n"/>
      <c r="H32" s="15" t="n"/>
      <c r="I32" s="16" t="n">
        <v>82520</v>
      </c>
      <c r="J32" s="16" t="n">
        <v>99024</v>
      </c>
      <c r="K32" s="16">
        <f>VLOOKUP(E32&amp;F32,'محاسبات هیات علمی جدید 1405'!AF:AG,2,0)*IF(H32="مهر الی بهمن 1404",I32,J32)</f>
        <v/>
      </c>
      <c r="L32" s="16">
        <f>_xlfn.IFNA(VLOOKUP($L$2&amp;E32&amp;G32,'محاسبات هیات علمی جدید 1405'!AF:AG,2,0)*K32,"اطلاعات ناقص")</f>
        <v/>
      </c>
      <c r="M32" s="14">
        <f>IF(D32="هیات علمی",K32+L32,IF(D32="هیات علمی مدعو",(K32+L32)*0.9,IF(D32="غیرهیات علمی کارشناسی",(K32+L32)*0.7,IF(D32="غیرهیات علمی کارشناسی ارشد",(K32+L32)*0.8,IF(D32="غیرهیات علمی دکتری PHD تخصصی و بالاتر",(K32+L32)*0.9)))))</f>
        <v/>
      </c>
      <c r="N32" s="14" t="n">
        <v>30</v>
      </c>
      <c r="O32" s="14">
        <f>_xlfn.IFNA(ROUNDDOWN(M32/N32,0),0)</f>
        <v/>
      </c>
      <c r="P32" s="18" t="n"/>
      <c r="Q32" s="18">
        <f>P32*O32</f>
        <v/>
      </c>
    </row>
    <row r="33">
      <c r="A33" s="2" t="n">
        <v>31</v>
      </c>
      <c r="B33" s="2" t="n"/>
      <c r="C33" s="2" t="n"/>
      <c r="D33" s="2" t="n"/>
      <c r="E33" s="4" t="n"/>
      <c r="F33" s="15" t="n"/>
      <c r="G33" s="15" t="n"/>
      <c r="H33" s="15" t="n"/>
      <c r="I33" s="16" t="n">
        <v>82520</v>
      </c>
      <c r="J33" s="16" t="n">
        <v>99024</v>
      </c>
      <c r="K33" s="16">
        <f>VLOOKUP(E33&amp;F33,'محاسبات هیات علمی جدید 1405'!AF:AG,2,0)*IF(H33="مهر الی بهمن 1404",I33,J33)</f>
        <v/>
      </c>
      <c r="L33" s="16">
        <f>_xlfn.IFNA(VLOOKUP($L$2&amp;E33&amp;G33,'محاسبات هیات علمی جدید 1405'!AF:AG,2,0)*K33,"اطلاعات ناقص")</f>
        <v/>
      </c>
      <c r="M33" s="14">
        <f>IF(D33="هیات علمی",K33+L33,IF(D33="هیات علمی مدعو",(K33+L33)*0.9,IF(D33="غیرهیات علمی کارشناسی",(K33+L33)*0.7,IF(D33="غیرهیات علمی کارشناسی ارشد",(K33+L33)*0.8,IF(D33="غیرهیات علمی دکتری PHD تخصصی و بالاتر",(K33+L33)*0.9)))))</f>
        <v/>
      </c>
      <c r="N33" s="14" t="n">
        <v>30</v>
      </c>
      <c r="O33" s="14">
        <f>_xlfn.IFNA(ROUNDDOWN(M33/N33,0),0)</f>
        <v/>
      </c>
      <c r="P33" s="18" t="n"/>
      <c r="Q33" s="18">
        <f>P33*O33</f>
        <v/>
      </c>
    </row>
    <row r="34">
      <c r="A34" s="2" t="n">
        <v>32</v>
      </c>
      <c r="B34" s="2" t="n"/>
      <c r="C34" s="2" t="n"/>
      <c r="D34" s="2" t="n"/>
      <c r="E34" s="4" t="n"/>
      <c r="F34" s="9" t="n"/>
      <c r="G34" s="9" t="n"/>
      <c r="H34" s="15" t="n"/>
      <c r="I34" s="16" t="n">
        <v>82520</v>
      </c>
      <c r="J34" s="16" t="n">
        <v>99024</v>
      </c>
      <c r="K34" s="16">
        <f>VLOOKUP(E34&amp;F34,'محاسبات هیات علمی جدید 1405'!AF:AG,2,0)*IF(H34="مهر الی بهمن 1404",I34,J34)</f>
        <v/>
      </c>
      <c r="L34" s="16">
        <f>_xlfn.IFNA(VLOOKUP($L$2&amp;E34&amp;G34,'محاسبات هیات علمی جدید 1405'!AF:AG,2,0)*K34,"اطلاعات ناقص")</f>
        <v/>
      </c>
      <c r="M34" s="14">
        <f>IF(D34="هیات علمی",K34+L34,IF(D34="هیات علمی مدعو",(K34+L34)*0.9,IF(D34="غیرهیات علمی کارشناسی",(K34+L34)*0.7,IF(D34="غیرهیات علمی کارشناسی ارشد",(K34+L34)*0.8,IF(D34="غیرهیات علمی دکتری PHD تخصصی و بالاتر",(K34+L34)*0.9)))))</f>
        <v/>
      </c>
      <c r="N34" s="14" t="n">
        <v>30</v>
      </c>
      <c r="O34" s="14">
        <f>_xlfn.IFNA(ROUNDDOWN(M34/N34,0),0)</f>
        <v/>
      </c>
      <c r="P34" s="18" t="n"/>
      <c r="Q34" s="18">
        <f>P34*O34</f>
        <v/>
      </c>
    </row>
    <row r="35">
      <c r="A35" s="2" t="n">
        <v>33</v>
      </c>
      <c r="B35" s="2" t="n"/>
      <c r="C35" s="2" t="n"/>
      <c r="D35" s="2" t="n"/>
      <c r="E35" s="4" t="n"/>
      <c r="F35" s="15" t="n"/>
      <c r="G35" s="15" t="n"/>
      <c r="H35" s="15" t="n"/>
      <c r="I35" s="16" t="n">
        <v>82520</v>
      </c>
      <c r="J35" s="16" t="n">
        <v>99024</v>
      </c>
      <c r="K35" s="16">
        <f>VLOOKUP(E35&amp;F35,'محاسبات هیات علمی جدید 1405'!AF:AG,2,0)*IF(H35="مهر الی بهمن 1404",I35,J35)</f>
        <v/>
      </c>
      <c r="L35" s="16">
        <f>_xlfn.IFNA(VLOOKUP($L$2&amp;E35&amp;G35,'محاسبات هیات علمی جدید 1405'!AF:AG,2,0)*K35,"اطلاعات ناقص")</f>
        <v/>
      </c>
      <c r="M35" s="14">
        <f>IF(D35="هیات علمی",K35+L35,IF(D35="هیات علمی مدعو",(K35+L35)*0.9,IF(D35="غیرهیات علمی کارشناسی",(K35+L35)*0.7,IF(D35="غیرهیات علمی کارشناسی ارشد",(K35+L35)*0.8,IF(D35="غیرهیات علمی دکتری PHD تخصصی و بالاتر",(K35+L35)*0.9)))))</f>
        <v/>
      </c>
      <c r="N35" s="14" t="n">
        <v>30</v>
      </c>
      <c r="O35" s="14">
        <f>_xlfn.IFNA(ROUNDDOWN(M35/N35,0),0)</f>
        <v/>
      </c>
      <c r="P35" s="18" t="n"/>
      <c r="Q35" s="18">
        <f>P35*O35</f>
        <v/>
      </c>
    </row>
    <row r="36">
      <c r="A36" s="2" t="n">
        <v>34</v>
      </c>
      <c r="B36" s="2" t="n"/>
      <c r="C36" s="2" t="n"/>
      <c r="D36" s="2" t="n"/>
      <c r="E36" s="4" t="n"/>
      <c r="F36" s="9" t="n"/>
      <c r="G36" s="9" t="n"/>
      <c r="H36" s="15" t="n"/>
      <c r="I36" s="16" t="n">
        <v>82520</v>
      </c>
      <c r="J36" s="16" t="n">
        <v>99024</v>
      </c>
      <c r="K36" s="16">
        <f>VLOOKUP(E36&amp;F36,'محاسبات هیات علمی جدید 1405'!AF:AG,2,0)*IF(H36="مهر الی بهمن 1404",I36,J36)</f>
        <v/>
      </c>
      <c r="L36" s="16">
        <f>_xlfn.IFNA(VLOOKUP($L$2&amp;E36&amp;G36,'محاسبات هیات علمی جدید 1405'!AF:AG,2,0)*K36,"اطلاعات ناقص")</f>
        <v/>
      </c>
      <c r="M36" s="14">
        <f>IF(D36="هیات علمی",K36+L36,IF(D36="هیات علمی مدعو",(K36+L36)*0.9,IF(D36="غیرهیات علمی کارشناسی",(K36+L36)*0.7,IF(D36="غیرهیات علمی کارشناسی ارشد",(K36+L36)*0.8,IF(D36="غیرهیات علمی دکتری PHD تخصصی و بالاتر",(K36+L36)*0.9)))))</f>
        <v/>
      </c>
      <c r="N36" s="14" t="n">
        <v>30</v>
      </c>
      <c r="O36" s="14">
        <f>_xlfn.IFNA(ROUNDDOWN(M36/N36,0),0)</f>
        <v/>
      </c>
      <c r="P36" s="18" t="n"/>
      <c r="Q36" s="18">
        <f>P36*O36</f>
        <v/>
      </c>
    </row>
    <row r="37">
      <c r="A37" s="2" t="n">
        <v>35</v>
      </c>
      <c r="B37" s="2" t="n"/>
      <c r="C37" s="2" t="n"/>
      <c r="D37" s="2" t="n"/>
      <c r="E37" s="4" t="n"/>
      <c r="F37" s="15" t="n"/>
      <c r="G37" s="15" t="n"/>
      <c r="H37" s="15" t="n"/>
      <c r="I37" s="16" t="n">
        <v>82520</v>
      </c>
      <c r="J37" s="16" t="n">
        <v>99024</v>
      </c>
      <c r="K37" s="16">
        <f>VLOOKUP(E37&amp;F37,'محاسبات هیات علمی جدید 1405'!AF:AG,2,0)*IF(H37="مهر الی بهمن 1404",I37,J37)</f>
        <v/>
      </c>
      <c r="L37" s="16">
        <f>_xlfn.IFNA(VLOOKUP($L$2&amp;E37&amp;G37,'محاسبات هیات علمی جدید 1405'!AF:AG,2,0)*K37,"اطلاعات ناقص")</f>
        <v/>
      </c>
      <c r="M37" s="14">
        <f>IF(D37="هیات علمی",K37+L37,IF(D37="هیات علمی مدعو",(K37+L37)*0.9,IF(D37="غیرهیات علمی کارشناسی",(K37+L37)*0.7,IF(D37="غیرهیات علمی کارشناسی ارشد",(K37+L37)*0.8,IF(D37="غیرهیات علمی دکتری PHD تخصصی و بالاتر",(K37+L37)*0.9)))))</f>
        <v/>
      </c>
      <c r="N37" s="14" t="n">
        <v>30</v>
      </c>
      <c r="O37" s="14">
        <f>_xlfn.IFNA(ROUNDDOWN(M37/N37,0),0)</f>
        <v/>
      </c>
      <c r="P37" s="18" t="n"/>
      <c r="Q37" s="18">
        <f>P37*O37</f>
        <v/>
      </c>
    </row>
    <row r="38">
      <c r="A38" s="2" t="n">
        <v>36</v>
      </c>
      <c r="B38" s="2" t="n"/>
      <c r="C38" s="2" t="n"/>
      <c r="D38" s="2" t="n"/>
      <c r="E38" s="4" t="n"/>
      <c r="F38" s="9" t="n"/>
      <c r="G38" s="9" t="n"/>
      <c r="H38" s="15" t="n"/>
      <c r="I38" s="16" t="n">
        <v>82520</v>
      </c>
      <c r="J38" s="16" t="n">
        <v>99024</v>
      </c>
      <c r="K38" s="16">
        <f>VLOOKUP(E38&amp;F38,'محاسبات هیات علمی جدید 1405'!AF:AG,2,0)*IF(H38="مهر الی بهمن 1404",I38,J38)</f>
        <v/>
      </c>
      <c r="L38" s="16">
        <f>_xlfn.IFNA(VLOOKUP($L$2&amp;E38&amp;G38,'محاسبات هیات علمی جدید 1405'!AF:AG,2,0)*K38,"اطلاعات ناقص")</f>
        <v/>
      </c>
      <c r="M38" s="14">
        <f>IF(D38="هیات علمی",K38+L38,IF(D38="هیات علمی مدعو",(K38+L38)*0.9,IF(D38="غیرهیات علمی کارشناسی",(K38+L38)*0.7,IF(D38="غیرهیات علمی کارشناسی ارشد",(K38+L38)*0.8,IF(D38="غیرهیات علمی دکتری PHD تخصصی و بالاتر",(K38+L38)*0.9)))))</f>
        <v/>
      </c>
      <c r="N38" s="14" t="n">
        <v>30</v>
      </c>
      <c r="O38" s="14">
        <f>_xlfn.IFNA(ROUNDDOWN(M38/N38,0),0)</f>
        <v/>
      </c>
      <c r="P38" s="18" t="n"/>
      <c r="Q38" s="18">
        <f>P38*O38</f>
        <v/>
      </c>
    </row>
    <row r="39">
      <c r="A39" s="2" t="n">
        <v>37</v>
      </c>
      <c r="B39" s="2" t="n"/>
      <c r="C39" s="2" t="n"/>
      <c r="D39" s="2" t="n"/>
      <c r="E39" s="4" t="n"/>
      <c r="F39" s="15" t="n"/>
      <c r="G39" s="15" t="n"/>
      <c r="H39" s="15" t="n"/>
      <c r="I39" s="16" t="n">
        <v>82520</v>
      </c>
      <c r="J39" s="16" t="n">
        <v>99024</v>
      </c>
      <c r="K39" s="16">
        <f>VLOOKUP(E39&amp;F39,'محاسبات هیات علمی جدید 1405'!AF:AG,2,0)*IF(H39="مهر الی بهمن 1404",I39,J39)</f>
        <v/>
      </c>
      <c r="L39" s="16">
        <f>_xlfn.IFNA(VLOOKUP($L$2&amp;E39&amp;G39,'محاسبات هیات علمی جدید 1405'!AF:AG,2,0)*K39,"اطلاعات ناقص")</f>
        <v/>
      </c>
      <c r="M39" s="14">
        <f>IF(D39="هیات علمی",K39+L39,IF(D39="هیات علمی مدعو",(K39+L39)*0.9,IF(D39="غیرهیات علمی کارشناسی",(K39+L39)*0.7,IF(D39="غیرهیات علمی کارشناسی ارشد",(K39+L39)*0.8,IF(D39="غیرهیات علمی دکتری PHD تخصصی و بالاتر",(K39+L39)*0.9)))))</f>
        <v/>
      </c>
      <c r="N39" s="14" t="n">
        <v>30</v>
      </c>
      <c r="O39" s="14">
        <f>_xlfn.IFNA(ROUNDDOWN(M39/N39,0),0)</f>
        <v/>
      </c>
      <c r="P39" s="18" t="n"/>
      <c r="Q39" s="18">
        <f>P39*O39</f>
        <v/>
      </c>
    </row>
    <row r="40">
      <c r="A40" s="2" t="n">
        <v>38</v>
      </c>
      <c r="B40" s="2" t="n"/>
      <c r="C40" s="2" t="n"/>
      <c r="D40" s="2" t="n"/>
      <c r="E40" s="4" t="n"/>
      <c r="F40" s="9" t="n"/>
      <c r="G40" s="9" t="n"/>
      <c r="H40" s="15" t="n"/>
      <c r="I40" s="16" t="n">
        <v>82520</v>
      </c>
      <c r="J40" s="16" t="n">
        <v>99024</v>
      </c>
      <c r="K40" s="16">
        <f>VLOOKUP(E40&amp;F40,'محاسبات هیات علمی جدید 1405'!AF:AG,2,0)*IF(H40="مهر الی بهمن 1404",I40,J40)</f>
        <v/>
      </c>
      <c r="L40" s="16">
        <f>_xlfn.IFNA(VLOOKUP($L$2&amp;E40&amp;G40,'محاسبات هیات علمی جدید 1405'!AF:AG,2,0)*K40,"اطلاعات ناقص")</f>
        <v/>
      </c>
      <c r="M40" s="14">
        <f>IF(D40="هیات علمی",K40+L40,IF(D40="هیات علمی مدعو",(K40+L40)*0.9,IF(D40="غیرهیات علمی کارشناسی",(K40+L40)*0.7,IF(D40="غیرهیات علمی کارشناسی ارشد",(K40+L40)*0.8,IF(D40="غیرهیات علمی دکتری PHD تخصصی و بالاتر",(K40+L40)*0.9)))))</f>
        <v/>
      </c>
      <c r="N40" s="14" t="n">
        <v>30</v>
      </c>
      <c r="O40" s="14">
        <f>_xlfn.IFNA(ROUNDDOWN(M40/N40,0),0)</f>
        <v/>
      </c>
      <c r="P40" s="18" t="n"/>
      <c r="Q40" s="18">
        <f>P40*O40</f>
        <v/>
      </c>
    </row>
    <row r="41">
      <c r="A41" s="2" t="n">
        <v>39</v>
      </c>
      <c r="B41" s="2" t="n"/>
      <c r="C41" s="2" t="n"/>
      <c r="D41" s="2" t="n"/>
      <c r="E41" s="4" t="n"/>
      <c r="F41" s="15" t="n"/>
      <c r="G41" s="15" t="n"/>
      <c r="H41" s="15" t="n"/>
      <c r="I41" s="16" t="n">
        <v>82520</v>
      </c>
      <c r="J41" s="16" t="n">
        <v>99024</v>
      </c>
      <c r="K41" s="16">
        <f>VLOOKUP(E41&amp;F41,'محاسبات هیات علمی جدید 1405'!AF:AG,2,0)*IF(H41="مهر الی بهمن 1404",I41,J41)</f>
        <v/>
      </c>
      <c r="L41" s="16">
        <f>_xlfn.IFNA(VLOOKUP($L$2&amp;E41&amp;G41,'محاسبات هیات علمی جدید 1405'!AF:AG,2,0)*K41,"اطلاعات ناقص")</f>
        <v/>
      </c>
      <c r="M41" s="14">
        <f>IF(D41="هیات علمی",K41+L41,IF(D41="هیات علمی مدعو",(K41+L41)*0.9,IF(D41="غیرهیات علمی کارشناسی",(K41+L41)*0.7,IF(D41="غیرهیات علمی کارشناسی ارشد",(K41+L41)*0.8,IF(D41="غیرهیات علمی دکتری PHD تخصصی و بالاتر",(K41+L41)*0.9)))))</f>
        <v/>
      </c>
      <c r="N41" s="14" t="n">
        <v>30</v>
      </c>
      <c r="O41" s="14">
        <f>_xlfn.IFNA(ROUNDDOWN(M41/N41,0),0)</f>
        <v/>
      </c>
      <c r="P41" s="18" t="n"/>
      <c r="Q41" s="18">
        <f>P41*O41</f>
        <v/>
      </c>
    </row>
    <row r="42">
      <c r="A42" s="2" t="n">
        <v>40</v>
      </c>
      <c r="B42" s="2" t="n"/>
      <c r="C42" s="2" t="n"/>
      <c r="D42" s="2" t="n"/>
      <c r="E42" s="4" t="n"/>
      <c r="F42" s="9" t="n"/>
      <c r="G42" s="9" t="n"/>
      <c r="H42" s="15" t="n"/>
      <c r="I42" s="16" t="n">
        <v>82520</v>
      </c>
      <c r="J42" s="16" t="n">
        <v>99024</v>
      </c>
      <c r="K42" s="16">
        <f>VLOOKUP(E42&amp;F42,'محاسبات هیات علمی جدید 1405'!AF:AG,2,0)*IF(H42="مهر الی بهمن 1404",I42,J42)</f>
        <v/>
      </c>
      <c r="L42" s="16">
        <f>_xlfn.IFNA(VLOOKUP($L$2&amp;E42&amp;G42,'محاسبات هیات علمی جدید 1405'!AF:AG,2,0)*K42,"اطلاعات ناقص")</f>
        <v/>
      </c>
      <c r="M42" s="14">
        <f>IF(D42="هیات علمی",K42+L42,IF(D42="هیات علمی مدعو",(K42+L42)*0.9,IF(D42="غیرهیات علمی کارشناسی",(K42+L42)*0.7,IF(D42="غیرهیات علمی کارشناسی ارشد",(K42+L42)*0.8,IF(D42="غیرهیات علمی دکتری PHD تخصصی و بالاتر",(K42+L42)*0.9)))))</f>
        <v/>
      </c>
      <c r="N42" s="14" t="n">
        <v>30</v>
      </c>
      <c r="O42" s="14">
        <f>_xlfn.IFNA(ROUNDDOWN(M42/N42,0),0)</f>
        <v/>
      </c>
      <c r="P42" s="18" t="n"/>
      <c r="Q42" s="18">
        <f>P42*O42</f>
        <v/>
      </c>
    </row>
    <row r="43">
      <c r="A43" s="2" t="n">
        <v>41</v>
      </c>
      <c r="B43" s="2" t="n"/>
      <c r="C43" s="2" t="n"/>
      <c r="D43" s="2" t="n"/>
      <c r="E43" s="4" t="n"/>
      <c r="F43" s="15" t="n"/>
      <c r="G43" s="15" t="n"/>
      <c r="H43" s="15" t="n"/>
      <c r="I43" s="16" t="n">
        <v>82520</v>
      </c>
      <c r="J43" s="16" t="n">
        <v>99024</v>
      </c>
      <c r="K43" s="16">
        <f>VLOOKUP(E43&amp;F43,'محاسبات هیات علمی جدید 1405'!AF:AG,2,0)*IF(H43="مهر الی بهمن 1404",I43,J43)</f>
        <v/>
      </c>
      <c r="L43" s="16">
        <f>_xlfn.IFNA(VLOOKUP($L$2&amp;E43&amp;G43,'محاسبات هیات علمی جدید 1405'!AF:AG,2,0)*K43,"اطلاعات ناقص")</f>
        <v/>
      </c>
      <c r="M43" s="14">
        <f>IF(D43="هیات علمی",K43+L43,IF(D43="هیات علمی مدعو",(K43+L43)*0.9,IF(D43="غیرهیات علمی کارشناسی",(K43+L43)*0.7,IF(D43="غیرهیات علمی کارشناسی ارشد",(K43+L43)*0.8,IF(D43="غیرهیات علمی دکتری PHD تخصصی و بالاتر",(K43+L43)*0.9)))))</f>
        <v/>
      </c>
      <c r="N43" s="14" t="n">
        <v>30</v>
      </c>
      <c r="O43" s="14">
        <f>_xlfn.IFNA(ROUNDDOWN(M43/N43,0),0)</f>
        <v/>
      </c>
      <c r="P43" s="18" t="n"/>
      <c r="Q43" s="18">
        <f>P43*O43</f>
        <v/>
      </c>
    </row>
    <row r="44">
      <c r="A44" s="2" t="n">
        <v>42</v>
      </c>
      <c r="B44" s="2" t="n"/>
      <c r="C44" s="2" t="n"/>
      <c r="D44" s="2" t="n"/>
      <c r="E44" s="4" t="n"/>
      <c r="F44" s="9" t="n"/>
      <c r="G44" s="9" t="n"/>
      <c r="H44" s="15" t="n"/>
      <c r="I44" s="16" t="n">
        <v>82520</v>
      </c>
      <c r="J44" s="16" t="n">
        <v>99024</v>
      </c>
      <c r="K44" s="16">
        <f>VLOOKUP(E44&amp;F44,'محاسبات هیات علمی جدید 1405'!AF:AG,2,0)*IF(H44="مهر الی بهمن 1404",I44,J44)</f>
        <v/>
      </c>
      <c r="L44" s="16">
        <f>_xlfn.IFNA(VLOOKUP($L$2&amp;E44&amp;G44,'محاسبات هیات علمی جدید 1405'!AF:AG,2,0)*K44,"اطلاعات ناقص")</f>
        <v/>
      </c>
      <c r="M44" s="14">
        <f>IF(D44="هیات علمی",K44+L44,IF(D44="هیات علمی مدعو",(K44+L44)*0.9,IF(D44="غیرهیات علمی کارشناسی",(K44+L44)*0.7,IF(D44="غیرهیات علمی کارشناسی ارشد",(K44+L44)*0.8,IF(D44="غیرهیات علمی دکتری PHD تخصصی و بالاتر",(K44+L44)*0.9)))))</f>
        <v/>
      </c>
      <c r="N44" s="14" t="n">
        <v>30</v>
      </c>
      <c r="O44" s="14">
        <f>_xlfn.IFNA(ROUNDDOWN(M44/N44,0),0)</f>
        <v/>
      </c>
      <c r="P44" s="18" t="n"/>
      <c r="Q44" s="18">
        <f>P44*O44</f>
        <v/>
      </c>
    </row>
    <row r="45">
      <c r="A45" s="2" t="n">
        <v>43</v>
      </c>
      <c r="B45" s="2" t="n"/>
      <c r="C45" s="2" t="n"/>
      <c r="D45" s="2" t="n"/>
      <c r="E45" s="4" t="n"/>
      <c r="F45" s="15" t="n"/>
      <c r="G45" s="15" t="n"/>
      <c r="H45" s="15" t="n"/>
      <c r="I45" s="16" t="n">
        <v>82520</v>
      </c>
      <c r="J45" s="16" t="n">
        <v>99024</v>
      </c>
      <c r="K45" s="16">
        <f>VLOOKUP(E45&amp;F45,'محاسبات هیات علمی جدید 1405'!AF:AG,2,0)*IF(H45="مهر الی بهمن 1404",I45,J45)</f>
        <v/>
      </c>
      <c r="L45" s="16">
        <f>_xlfn.IFNA(VLOOKUP($L$2&amp;E45&amp;G45,'محاسبات هیات علمی جدید 1405'!AF:AG,2,0)*K45,"اطلاعات ناقص")</f>
        <v/>
      </c>
      <c r="M45" s="14">
        <f>IF(D45="هیات علمی",K45+L45,IF(D45="هیات علمی مدعو",(K45+L45)*0.9,IF(D45="غیرهیات علمی کارشناسی",(K45+L45)*0.7,IF(D45="غیرهیات علمی کارشناسی ارشد",(K45+L45)*0.8,IF(D45="غیرهیات علمی دکتری PHD تخصصی و بالاتر",(K45+L45)*0.9)))))</f>
        <v/>
      </c>
      <c r="N45" s="14" t="n">
        <v>30</v>
      </c>
      <c r="O45" s="14">
        <f>_xlfn.IFNA(ROUNDDOWN(M45/N45,0),0)</f>
        <v/>
      </c>
      <c r="P45" s="18" t="n"/>
      <c r="Q45" s="18">
        <f>P45*O45</f>
        <v/>
      </c>
    </row>
    <row r="46">
      <c r="A46" s="2" t="n">
        <v>44</v>
      </c>
      <c r="B46" s="2" t="n"/>
      <c r="C46" s="2" t="n"/>
      <c r="D46" s="2" t="n"/>
      <c r="E46" s="4" t="n"/>
      <c r="F46" s="9" t="n"/>
      <c r="G46" s="9" t="n"/>
      <c r="H46" s="15" t="n"/>
      <c r="I46" s="16" t="n">
        <v>82520</v>
      </c>
      <c r="J46" s="16" t="n">
        <v>99024</v>
      </c>
      <c r="K46" s="16">
        <f>VLOOKUP(E46&amp;F46,'محاسبات هیات علمی جدید 1405'!AF:AG,2,0)*IF(H46="مهر الی بهمن 1404",I46,J46)</f>
        <v/>
      </c>
      <c r="L46" s="16">
        <f>_xlfn.IFNA(VLOOKUP($L$2&amp;E46&amp;G46,'محاسبات هیات علمی جدید 1405'!AF:AG,2,0)*K46,"اطلاعات ناقص")</f>
        <v/>
      </c>
      <c r="M46" s="14">
        <f>IF(D46="هیات علمی",K46+L46,IF(D46="هیات علمی مدعو",(K46+L46)*0.9,IF(D46="غیرهیات علمی کارشناسی",(K46+L46)*0.7,IF(D46="غیرهیات علمی کارشناسی ارشد",(K46+L46)*0.8,IF(D46="غیرهیات علمی دکتری PHD تخصصی و بالاتر",(K46+L46)*0.9)))))</f>
        <v/>
      </c>
      <c r="N46" s="14" t="n">
        <v>30</v>
      </c>
      <c r="O46" s="14">
        <f>_xlfn.IFNA(ROUNDDOWN(M46/N46,0),0)</f>
        <v/>
      </c>
      <c r="P46" s="18" t="n"/>
      <c r="Q46" s="18">
        <f>P46*O46</f>
        <v/>
      </c>
    </row>
    <row r="47">
      <c r="A47" s="2" t="n">
        <v>45</v>
      </c>
      <c r="B47" s="2" t="n"/>
      <c r="C47" s="2" t="n"/>
      <c r="D47" s="2" t="n"/>
      <c r="E47" s="4" t="n"/>
      <c r="F47" s="15" t="n"/>
      <c r="G47" s="15" t="n"/>
      <c r="H47" s="15" t="n"/>
      <c r="I47" s="16" t="n">
        <v>82520</v>
      </c>
      <c r="J47" s="16" t="n">
        <v>99024</v>
      </c>
      <c r="K47" s="16">
        <f>VLOOKUP(E47&amp;F47,'محاسبات هیات علمی جدید 1405'!AF:AG,2,0)*IF(H47="مهر الی بهمن 1404",I47,J47)</f>
        <v/>
      </c>
      <c r="L47" s="16">
        <f>_xlfn.IFNA(VLOOKUP($L$2&amp;E47&amp;G47,'محاسبات هیات علمی جدید 1405'!AF:AG,2,0)*K47,"اطلاعات ناقص")</f>
        <v/>
      </c>
      <c r="M47" s="14">
        <f>IF(D47="هیات علمی",K47+L47,IF(D47="هیات علمی مدعو",(K47+L47)*0.9,IF(D47="غیرهیات علمی کارشناسی",(K47+L47)*0.7,IF(D47="غیرهیات علمی کارشناسی ارشد",(K47+L47)*0.8,IF(D47="غیرهیات علمی دکتری PHD تخصصی و بالاتر",(K47+L47)*0.9)))))</f>
        <v/>
      </c>
      <c r="N47" s="14" t="n">
        <v>30</v>
      </c>
      <c r="O47" s="14">
        <f>_xlfn.IFNA(ROUNDDOWN(M47/N47,0),0)</f>
        <v/>
      </c>
      <c r="P47" s="18" t="n"/>
      <c r="Q47" s="18">
        <f>P47*O47</f>
        <v/>
      </c>
    </row>
    <row r="48">
      <c r="A48" s="2" t="n">
        <v>46</v>
      </c>
      <c r="B48" s="2" t="n"/>
      <c r="C48" s="2" t="n"/>
      <c r="D48" s="2" t="n"/>
      <c r="E48" s="4" t="n"/>
      <c r="F48" s="9" t="n"/>
      <c r="G48" s="9" t="n"/>
      <c r="H48" s="15" t="n"/>
      <c r="I48" s="16" t="n">
        <v>82520</v>
      </c>
      <c r="J48" s="16" t="n">
        <v>99024</v>
      </c>
      <c r="K48" s="16">
        <f>VLOOKUP(E48&amp;F48,'محاسبات هیات علمی جدید 1405'!AF:AG,2,0)*IF(H48="مهر الی بهمن 1404",I48,J48)</f>
        <v/>
      </c>
      <c r="L48" s="16">
        <f>_xlfn.IFNA(VLOOKUP($L$2&amp;E48&amp;G48,'محاسبات هیات علمی جدید 1405'!AF:AG,2,0)*K48,"اطلاعات ناقص")</f>
        <v/>
      </c>
      <c r="M48" s="14">
        <f>IF(D48="هیات علمی",K48+L48,IF(D48="هیات علمی مدعو",(K48+L48)*0.9,IF(D48="غیرهیات علمی کارشناسی",(K48+L48)*0.7,IF(D48="غیرهیات علمی کارشناسی ارشد",(K48+L48)*0.8,IF(D48="غیرهیات علمی دکتری PHD تخصصی و بالاتر",(K48+L48)*0.9)))))</f>
        <v/>
      </c>
      <c r="N48" s="14" t="n">
        <v>30</v>
      </c>
      <c r="O48" s="14">
        <f>_xlfn.IFNA(ROUNDDOWN(M48/N48,0),0)</f>
        <v/>
      </c>
      <c r="P48" s="18" t="n"/>
      <c r="Q48" s="18">
        <f>P48*O48</f>
        <v/>
      </c>
    </row>
    <row r="49">
      <c r="A49" s="2" t="n">
        <v>47</v>
      </c>
      <c r="B49" s="2" t="n"/>
      <c r="C49" s="2" t="n"/>
      <c r="D49" s="2" t="n"/>
      <c r="E49" s="4" t="n"/>
      <c r="F49" s="15" t="n"/>
      <c r="G49" s="15" t="n"/>
      <c r="H49" s="15" t="n"/>
      <c r="I49" s="16" t="n">
        <v>82520</v>
      </c>
      <c r="J49" s="16" t="n">
        <v>99024</v>
      </c>
      <c r="K49" s="16">
        <f>VLOOKUP(E49&amp;F49,'محاسبات هیات علمی جدید 1405'!AF:AG,2,0)*IF(H49="مهر الی بهمن 1404",I49,J49)</f>
        <v/>
      </c>
      <c r="L49" s="16">
        <f>_xlfn.IFNA(VLOOKUP($L$2&amp;E49&amp;G49,'محاسبات هیات علمی جدید 1405'!AF:AG,2,0)*K49,"اطلاعات ناقص")</f>
        <v/>
      </c>
      <c r="M49" s="14">
        <f>IF(D49="هیات علمی",K49+L49,IF(D49="هیات علمی مدعو",(K49+L49)*0.9,IF(D49="غیرهیات علمی کارشناسی",(K49+L49)*0.7,IF(D49="غیرهیات علمی کارشناسی ارشد",(K49+L49)*0.8,IF(D49="غیرهیات علمی دکتری PHD تخصصی و بالاتر",(K49+L49)*0.9)))))</f>
        <v/>
      </c>
      <c r="N49" s="14" t="n">
        <v>30</v>
      </c>
      <c r="O49" s="14">
        <f>_xlfn.IFNA(ROUNDDOWN(M49/N49,0),0)</f>
        <v/>
      </c>
      <c r="P49" s="18" t="n"/>
      <c r="Q49" s="18">
        <f>P49*O49</f>
        <v/>
      </c>
    </row>
    <row r="50">
      <c r="A50" s="2" t="n">
        <v>48</v>
      </c>
      <c r="B50" s="2" t="n"/>
      <c r="C50" s="2" t="n"/>
      <c r="D50" s="2" t="n"/>
      <c r="E50" s="4" t="n"/>
      <c r="F50" s="9" t="n"/>
      <c r="G50" s="9" t="n"/>
      <c r="H50" s="15" t="n"/>
      <c r="I50" s="16" t="n">
        <v>82520</v>
      </c>
      <c r="J50" s="16" t="n">
        <v>99024</v>
      </c>
      <c r="K50" s="16">
        <f>VLOOKUP(E50&amp;F50,'محاسبات هیات علمی جدید 1405'!AF:AG,2,0)*IF(H50="مهر الی بهمن 1404",I50,J50)</f>
        <v/>
      </c>
      <c r="L50" s="16">
        <f>_xlfn.IFNA(VLOOKUP($L$2&amp;E50&amp;G50,'محاسبات هیات علمی جدید 1405'!AF:AG,2,0)*K50,"اطلاعات ناقص")</f>
        <v/>
      </c>
      <c r="M50" s="14">
        <f>IF(D50="هیات علمی",K50+L50,IF(D50="هیات علمی مدعو",(K50+L50)*0.9,IF(D50="غیرهیات علمی کارشناسی",(K50+L50)*0.7,IF(D50="غیرهیات علمی کارشناسی ارشد",(K50+L50)*0.8,IF(D50="غیرهیات علمی دکتری PHD تخصصی و بالاتر",(K50+L50)*0.9)))))</f>
        <v/>
      </c>
      <c r="N50" s="14" t="n">
        <v>30</v>
      </c>
      <c r="O50" s="14">
        <f>_xlfn.IFNA(ROUNDDOWN(M50/N50,0),0)</f>
        <v/>
      </c>
      <c r="P50" s="18" t="n"/>
      <c r="Q50" s="18">
        <f>P50*O50</f>
        <v/>
      </c>
    </row>
    <row r="51">
      <c r="A51" s="2" t="n">
        <v>49</v>
      </c>
      <c r="B51" s="2" t="n"/>
      <c r="C51" s="2" t="n"/>
      <c r="D51" s="2" t="n"/>
      <c r="E51" s="4" t="n"/>
      <c r="F51" s="15" t="n"/>
      <c r="G51" s="15" t="n"/>
      <c r="H51" s="15" t="n"/>
      <c r="I51" s="16" t="n">
        <v>82520</v>
      </c>
      <c r="J51" s="16" t="n">
        <v>99024</v>
      </c>
      <c r="K51" s="16">
        <f>VLOOKUP(E51&amp;F51,'محاسبات هیات علمی جدید 1405'!AF:AG,2,0)*IF(H51="مهر الی بهمن 1404",I51,J51)</f>
        <v/>
      </c>
      <c r="L51" s="16">
        <f>_xlfn.IFNA(VLOOKUP($L$2&amp;E51&amp;G51,'محاسبات هیات علمی جدید 1405'!AF:AG,2,0)*K51,"اطلاعات ناقص")</f>
        <v/>
      </c>
      <c r="M51" s="14">
        <f>IF(D51="هیات علمی",K51+L51,IF(D51="هیات علمی مدعو",(K51+L51)*0.9,IF(D51="غیرهیات علمی کارشناسی",(K51+L51)*0.7,IF(D51="غیرهیات علمی کارشناسی ارشد",(K51+L51)*0.8,IF(D51="غیرهیات علمی دکتری PHD تخصصی و بالاتر",(K51+L51)*0.9)))))</f>
        <v/>
      </c>
      <c r="N51" s="14" t="n">
        <v>30</v>
      </c>
      <c r="O51" s="14">
        <f>_xlfn.IFNA(ROUNDDOWN(M51/N51,0),0)</f>
        <v/>
      </c>
      <c r="P51" s="18" t="n"/>
      <c r="Q51" s="18">
        <f>P51*O51</f>
        <v/>
      </c>
    </row>
    <row r="52">
      <c r="A52" s="2" t="n">
        <v>50</v>
      </c>
      <c r="B52" s="2" t="n"/>
      <c r="C52" s="2" t="n"/>
      <c r="D52" s="2" t="n"/>
      <c r="E52" s="4" t="n"/>
      <c r="F52" s="9" t="n"/>
      <c r="G52" s="9" t="n"/>
      <c r="H52" s="15" t="n"/>
      <c r="I52" s="16" t="n">
        <v>82520</v>
      </c>
      <c r="J52" s="16" t="n">
        <v>99024</v>
      </c>
      <c r="K52" s="16">
        <f>VLOOKUP(E52&amp;F52,'محاسبات هیات علمی جدید 1405'!AF:AG,2,0)*IF(H52="مهر الی بهمن 1404",I52,J52)</f>
        <v/>
      </c>
      <c r="L52" s="16">
        <f>_xlfn.IFNA(VLOOKUP($L$2&amp;E52&amp;G52,'محاسبات هیات علمی جدید 1405'!AF:AG,2,0)*K52,"اطلاعات ناقص")</f>
        <v/>
      </c>
      <c r="M52" s="14">
        <f>IF(D52="هیات علمی",K52+L52,IF(D52="هیات علمی مدعو",(K52+L52)*0.9,IF(D52="غیرهیات علمی کارشناسی",(K52+L52)*0.7,IF(D52="غیرهیات علمی کارشناسی ارشد",(K52+L52)*0.8,IF(D52="غیرهیات علمی دکتری PHD تخصصی و بالاتر",(K52+L52)*0.9)))))</f>
        <v/>
      </c>
      <c r="N52" s="14" t="n">
        <v>30</v>
      </c>
      <c r="O52" s="14">
        <f>_xlfn.IFNA(ROUNDDOWN(M52/N52,0),0)</f>
        <v/>
      </c>
      <c r="P52" s="18" t="n"/>
      <c r="Q52" s="18">
        <f>P52*O52</f>
        <v/>
      </c>
    </row>
    <row r="53">
      <c r="A53" s="2" t="n">
        <v>51</v>
      </c>
      <c r="B53" s="2" t="n"/>
      <c r="C53" s="2" t="n"/>
      <c r="D53" s="2" t="n"/>
      <c r="E53" s="4" t="n"/>
      <c r="F53" s="15" t="n"/>
      <c r="G53" s="15" t="n"/>
      <c r="H53" s="15" t="n"/>
      <c r="I53" s="16" t="n">
        <v>82520</v>
      </c>
      <c r="J53" s="16" t="n">
        <v>99024</v>
      </c>
      <c r="K53" s="16">
        <f>VLOOKUP(E53&amp;F53,'محاسبات هیات علمی جدید 1405'!AF:AG,2,0)*IF(H53="مهر الی بهمن 1404",I53,J53)</f>
        <v/>
      </c>
      <c r="L53" s="16">
        <f>_xlfn.IFNA(VLOOKUP($L$2&amp;E53&amp;G53,'محاسبات هیات علمی جدید 1405'!AF:AG,2,0)*K53,"اطلاعات ناقص")</f>
        <v/>
      </c>
      <c r="M53" s="14">
        <f>IF(D53="هیات علمی",K53+L53,IF(D53="هیات علمی مدعو",(K53+L53)*0.9,IF(D53="غیرهیات علمی کارشناسی",(K53+L53)*0.7,IF(D53="غیرهیات علمی کارشناسی ارشد",(K53+L53)*0.8,IF(D53="غیرهیات علمی دکتری PHD تخصصی و بالاتر",(K53+L53)*0.9)))))</f>
        <v/>
      </c>
      <c r="N53" s="14" t="n">
        <v>30</v>
      </c>
      <c r="O53" s="14">
        <f>_xlfn.IFNA(ROUNDDOWN(M53/N53,0),0)</f>
        <v/>
      </c>
      <c r="P53" s="18" t="n"/>
      <c r="Q53" s="18">
        <f>P53*O53</f>
        <v/>
      </c>
    </row>
    <row r="54">
      <c r="A54" s="2" t="n">
        <v>52</v>
      </c>
      <c r="B54" s="2" t="n"/>
      <c r="C54" s="2" t="n"/>
      <c r="D54" s="2" t="n"/>
      <c r="E54" s="4" t="n"/>
      <c r="F54" s="9" t="n"/>
      <c r="G54" s="9" t="n"/>
      <c r="H54" s="15" t="n"/>
      <c r="I54" s="16" t="n">
        <v>82520</v>
      </c>
      <c r="J54" s="16" t="n">
        <v>99024</v>
      </c>
      <c r="K54" s="16">
        <f>VLOOKUP(E54&amp;F54,'محاسبات هیات علمی جدید 1405'!AF:AG,2,0)*IF(H54="مهر الی بهمن 1404",I54,J54)</f>
        <v/>
      </c>
      <c r="L54" s="16">
        <f>_xlfn.IFNA(VLOOKUP($L$2&amp;E54&amp;G54,'محاسبات هیات علمی جدید 1405'!AF:AG,2,0)*K54,"اطلاعات ناقص")</f>
        <v/>
      </c>
      <c r="M54" s="14">
        <f>IF(D54="هیات علمی",K54+L54,IF(D54="هیات علمی مدعو",(K54+L54)*0.9,IF(D54="غیرهیات علمی کارشناسی",(K54+L54)*0.7,IF(D54="غیرهیات علمی کارشناسی ارشد",(K54+L54)*0.8,IF(D54="غیرهیات علمی دکتری PHD تخصصی و بالاتر",(K54+L54)*0.9)))))</f>
        <v/>
      </c>
      <c r="N54" s="14" t="n">
        <v>30</v>
      </c>
      <c r="O54" s="14">
        <f>_xlfn.IFNA(ROUNDDOWN(M54/N54,0),0)</f>
        <v/>
      </c>
      <c r="P54" s="18" t="n"/>
      <c r="Q54" s="18">
        <f>P54*O54</f>
        <v/>
      </c>
    </row>
    <row r="55">
      <c r="A55" s="2" t="n">
        <v>53</v>
      </c>
      <c r="B55" s="2" t="n"/>
      <c r="C55" s="2" t="n"/>
      <c r="D55" s="2" t="n"/>
      <c r="E55" s="4" t="n"/>
      <c r="F55" s="15" t="n"/>
      <c r="G55" s="15" t="n"/>
      <c r="H55" s="15" t="n"/>
      <c r="I55" s="16" t="n">
        <v>82520</v>
      </c>
      <c r="J55" s="16" t="n">
        <v>99024</v>
      </c>
      <c r="K55" s="16">
        <f>VLOOKUP(E55&amp;F55,'محاسبات هیات علمی جدید 1405'!AF:AG,2,0)*IF(H55="مهر الی بهمن 1404",I55,J55)</f>
        <v/>
      </c>
      <c r="L55" s="16">
        <f>_xlfn.IFNA(VLOOKUP($L$2&amp;E55&amp;G55,'محاسبات هیات علمی جدید 1405'!AF:AG,2,0)*K55,"اطلاعات ناقص")</f>
        <v/>
      </c>
      <c r="M55" s="14">
        <f>IF(D55="هیات علمی",K55+L55,IF(D55="هیات علمی مدعو",(K55+L55)*0.9,IF(D55="غیرهیات علمی کارشناسی",(K55+L55)*0.7,IF(D55="غیرهیات علمی کارشناسی ارشد",(K55+L55)*0.8,IF(D55="غیرهیات علمی دکتری PHD تخصصی و بالاتر",(K55+L55)*0.9)))))</f>
        <v/>
      </c>
      <c r="N55" s="14" t="n">
        <v>30</v>
      </c>
      <c r="O55" s="14">
        <f>_xlfn.IFNA(ROUNDDOWN(M55/N55,0),0)</f>
        <v/>
      </c>
      <c r="P55" s="18" t="n"/>
      <c r="Q55" s="18">
        <f>P55*O55</f>
        <v/>
      </c>
    </row>
    <row r="56">
      <c r="A56" s="2" t="n">
        <v>54</v>
      </c>
      <c r="B56" s="2" t="n"/>
      <c r="C56" s="2" t="n"/>
      <c r="D56" s="2" t="n"/>
      <c r="E56" s="4" t="n"/>
      <c r="F56" s="9" t="n"/>
      <c r="G56" s="9" t="n"/>
      <c r="H56" s="15" t="n"/>
      <c r="I56" s="16" t="n">
        <v>82520</v>
      </c>
      <c r="J56" s="16" t="n">
        <v>99024</v>
      </c>
      <c r="K56" s="16">
        <f>VLOOKUP(E56&amp;F56,'محاسبات هیات علمی جدید 1405'!AF:AG,2,0)*IF(H56="مهر الی بهمن 1404",I56,J56)</f>
        <v/>
      </c>
      <c r="L56" s="16">
        <f>_xlfn.IFNA(VLOOKUP($L$2&amp;E56&amp;G56,'محاسبات هیات علمی جدید 1405'!AF:AG,2,0)*K56,"اطلاعات ناقص")</f>
        <v/>
      </c>
      <c r="M56" s="14">
        <f>IF(D56="هیات علمی",K56+L56,IF(D56="هیات علمی مدعو",(K56+L56)*0.9,IF(D56="غیرهیات علمی کارشناسی",(K56+L56)*0.7,IF(D56="غیرهیات علمی کارشناسی ارشد",(K56+L56)*0.8,IF(D56="غیرهیات علمی دکتری PHD تخصصی و بالاتر",(K56+L56)*0.9)))))</f>
        <v/>
      </c>
      <c r="N56" s="14" t="n">
        <v>30</v>
      </c>
      <c r="O56" s="14">
        <f>_xlfn.IFNA(ROUNDDOWN(M56/N56,0),0)</f>
        <v/>
      </c>
      <c r="P56" s="18" t="n"/>
      <c r="Q56" s="18">
        <f>P56*O56</f>
        <v/>
      </c>
    </row>
    <row r="57">
      <c r="A57" s="2" t="n">
        <v>55</v>
      </c>
      <c r="B57" s="2" t="n"/>
      <c r="C57" s="2" t="n"/>
      <c r="D57" s="2" t="n"/>
      <c r="E57" s="4" t="n"/>
      <c r="F57" s="15" t="n"/>
      <c r="G57" s="15" t="n"/>
      <c r="H57" s="15" t="n"/>
      <c r="I57" s="16" t="n">
        <v>82520</v>
      </c>
      <c r="J57" s="16" t="n">
        <v>99024</v>
      </c>
      <c r="K57" s="16">
        <f>VLOOKUP(E57&amp;F57,'محاسبات هیات علمی جدید 1405'!AF:AG,2,0)*IF(H57="مهر الی بهمن 1404",I57,J57)</f>
        <v/>
      </c>
      <c r="L57" s="16">
        <f>_xlfn.IFNA(VLOOKUP($L$2&amp;E57&amp;G57,'محاسبات هیات علمی جدید 1405'!AF:AG,2,0)*K57,"اطلاعات ناقص")</f>
        <v/>
      </c>
      <c r="M57" s="14">
        <f>IF(D57="هیات علمی",K57+L57,IF(D57="هیات علمی مدعو",(K57+L57)*0.9,IF(D57="غیرهیات علمی کارشناسی",(K57+L57)*0.7,IF(D57="غیرهیات علمی کارشناسی ارشد",(K57+L57)*0.8,IF(D57="غیرهیات علمی دکتری PHD تخصصی و بالاتر",(K57+L57)*0.9)))))</f>
        <v/>
      </c>
      <c r="N57" s="14" t="n">
        <v>30</v>
      </c>
      <c r="O57" s="14">
        <f>_xlfn.IFNA(ROUNDDOWN(M57/N57,0),0)</f>
        <v/>
      </c>
      <c r="P57" s="18" t="n"/>
      <c r="Q57" s="18">
        <f>P57*O57</f>
        <v/>
      </c>
    </row>
    <row r="58">
      <c r="A58" s="2" t="n">
        <v>56</v>
      </c>
      <c r="B58" s="2" t="n"/>
      <c r="C58" s="2" t="n"/>
      <c r="D58" s="2" t="n"/>
      <c r="E58" s="4" t="n"/>
      <c r="F58" s="9" t="n"/>
      <c r="G58" s="9" t="n"/>
      <c r="H58" s="15" t="n"/>
      <c r="I58" s="16" t="n">
        <v>82520</v>
      </c>
      <c r="J58" s="16" t="n">
        <v>99024</v>
      </c>
      <c r="K58" s="16">
        <f>VLOOKUP(E58&amp;F58,'محاسبات هیات علمی جدید 1405'!AF:AG,2,0)*IF(H58="مهر الی بهمن 1404",I58,J58)</f>
        <v/>
      </c>
      <c r="L58" s="16">
        <f>_xlfn.IFNA(VLOOKUP($L$2&amp;E58&amp;G58,'محاسبات هیات علمی جدید 1405'!AF:AG,2,0)*K58,"اطلاعات ناقص")</f>
        <v/>
      </c>
      <c r="M58" s="14">
        <f>IF(D58="هیات علمی",K58+L58,IF(D58="هیات علمی مدعو",(K58+L58)*0.9,IF(D58="غیرهیات علمی کارشناسی",(K58+L58)*0.7,IF(D58="غیرهیات علمی کارشناسی ارشد",(K58+L58)*0.8,IF(D58="غیرهیات علمی دکتری PHD تخصصی و بالاتر",(K58+L58)*0.9)))))</f>
        <v/>
      </c>
      <c r="N58" s="14" t="n">
        <v>30</v>
      </c>
      <c r="O58" s="14">
        <f>_xlfn.IFNA(ROUNDDOWN(M58/N58,0),0)</f>
        <v/>
      </c>
      <c r="P58" s="18" t="n"/>
      <c r="Q58" s="18">
        <f>P58*O58</f>
        <v/>
      </c>
    </row>
    <row r="59">
      <c r="A59" s="2" t="n">
        <v>57</v>
      </c>
      <c r="B59" s="2" t="n"/>
      <c r="C59" s="2" t="n"/>
      <c r="D59" s="2" t="n"/>
      <c r="E59" s="4" t="n"/>
      <c r="F59" s="15" t="n"/>
      <c r="G59" s="15" t="n"/>
      <c r="H59" s="15" t="n"/>
      <c r="I59" s="16" t="n">
        <v>82520</v>
      </c>
      <c r="J59" s="16" t="n">
        <v>99024</v>
      </c>
      <c r="K59" s="16">
        <f>VLOOKUP(E59&amp;F59,'محاسبات هیات علمی جدید 1405'!AF:AG,2,0)*IF(H59="مهر الی بهمن 1404",I59,J59)</f>
        <v/>
      </c>
      <c r="L59" s="16">
        <f>_xlfn.IFNA(VLOOKUP($L$2&amp;E59&amp;G59,'محاسبات هیات علمی جدید 1405'!AF:AG,2,0)*K59,"اطلاعات ناقص")</f>
        <v/>
      </c>
      <c r="M59" s="14">
        <f>IF(D59="هیات علمی",K59+L59,IF(D59="هیات علمی مدعو",(K59+L59)*0.9,IF(D59="غیرهیات علمی کارشناسی",(K59+L59)*0.7,IF(D59="غیرهیات علمی کارشناسی ارشد",(K59+L59)*0.8,IF(D59="غیرهیات علمی دکتری PHD تخصصی و بالاتر",(K59+L59)*0.9)))))</f>
        <v/>
      </c>
      <c r="N59" s="14" t="n">
        <v>30</v>
      </c>
      <c r="O59" s="14">
        <f>_xlfn.IFNA(ROUNDDOWN(M59/N59,0),0)</f>
        <v/>
      </c>
      <c r="P59" s="18" t="n"/>
      <c r="Q59" s="18">
        <f>P59*O59</f>
        <v/>
      </c>
    </row>
    <row r="60">
      <c r="A60" s="2" t="n">
        <v>58</v>
      </c>
      <c r="B60" s="2" t="n"/>
      <c r="C60" s="2" t="n"/>
      <c r="D60" s="2" t="n"/>
      <c r="E60" s="4" t="n"/>
      <c r="F60" s="9" t="n"/>
      <c r="G60" s="9" t="n"/>
      <c r="H60" s="15" t="n"/>
      <c r="I60" s="16" t="n">
        <v>82520</v>
      </c>
      <c r="J60" s="16" t="n">
        <v>99024</v>
      </c>
      <c r="K60" s="16">
        <f>VLOOKUP(E60&amp;F60,'محاسبات هیات علمی جدید 1405'!AF:AG,2,0)*IF(H60="مهر الی بهمن 1404",I60,J60)</f>
        <v/>
      </c>
      <c r="L60" s="16">
        <f>_xlfn.IFNA(VLOOKUP($L$2&amp;E60&amp;G60,'محاسبات هیات علمی جدید 1405'!AF:AG,2,0)*K60,"اطلاعات ناقص")</f>
        <v/>
      </c>
      <c r="M60" s="14">
        <f>IF(D60="هیات علمی",K60+L60,IF(D60="هیات علمی مدعو",(K60+L60)*0.9,IF(D60="غیرهیات علمی کارشناسی",(K60+L60)*0.7,IF(D60="غیرهیات علمی کارشناسی ارشد",(K60+L60)*0.8,IF(D60="غیرهیات علمی دکتری PHD تخصصی و بالاتر",(K60+L60)*0.9)))))</f>
        <v/>
      </c>
      <c r="N60" s="14" t="n">
        <v>30</v>
      </c>
      <c r="O60" s="14">
        <f>_xlfn.IFNA(ROUNDDOWN(M60/N60,0),0)</f>
        <v/>
      </c>
      <c r="P60" s="18" t="n"/>
      <c r="Q60" s="18">
        <f>P60*O60</f>
        <v/>
      </c>
    </row>
    <row r="61">
      <c r="A61" s="2" t="n">
        <v>59</v>
      </c>
      <c r="B61" s="2" t="n"/>
      <c r="C61" s="2" t="n"/>
      <c r="D61" s="2" t="n"/>
      <c r="E61" s="4" t="n"/>
      <c r="F61" s="15" t="n"/>
      <c r="G61" s="15" t="n"/>
      <c r="H61" s="15" t="n"/>
      <c r="I61" s="16" t="n">
        <v>82520</v>
      </c>
      <c r="J61" s="16" t="n">
        <v>99024</v>
      </c>
      <c r="K61" s="16">
        <f>VLOOKUP(E61&amp;F61,'محاسبات هیات علمی جدید 1405'!AF:AG,2,0)*IF(H61="مهر الی بهمن 1404",I61,J61)</f>
        <v/>
      </c>
      <c r="L61" s="16">
        <f>_xlfn.IFNA(VLOOKUP($L$2&amp;E61&amp;G61,'محاسبات هیات علمی جدید 1405'!AF:AG,2,0)*K61,"اطلاعات ناقص")</f>
        <v/>
      </c>
      <c r="M61" s="14">
        <f>IF(D61="هیات علمی",K61+L61,IF(D61="هیات علمی مدعو",(K61+L61)*0.9,IF(D61="غیرهیات علمی کارشناسی",(K61+L61)*0.7,IF(D61="غیرهیات علمی کارشناسی ارشد",(K61+L61)*0.8,IF(D61="غیرهیات علمی دکتری PHD تخصصی و بالاتر",(K61+L61)*0.9)))))</f>
        <v/>
      </c>
      <c r="N61" s="14" t="n">
        <v>30</v>
      </c>
      <c r="O61" s="14">
        <f>_xlfn.IFNA(ROUNDDOWN(M61/N61,0),0)</f>
        <v/>
      </c>
      <c r="P61" s="18" t="n"/>
      <c r="Q61" s="18">
        <f>P61*O61</f>
        <v/>
      </c>
    </row>
    <row r="62">
      <c r="A62" s="2" t="n">
        <v>60</v>
      </c>
      <c r="B62" s="2" t="n"/>
      <c r="C62" s="2" t="n"/>
      <c r="D62" s="2" t="n"/>
      <c r="E62" s="4" t="n"/>
      <c r="F62" s="9" t="n"/>
      <c r="G62" s="9" t="n"/>
      <c r="H62" s="15" t="n"/>
      <c r="I62" s="16" t="n">
        <v>82520</v>
      </c>
      <c r="J62" s="16" t="n">
        <v>99024</v>
      </c>
      <c r="K62" s="16">
        <f>VLOOKUP(E62&amp;F62,'محاسبات هیات علمی جدید 1405'!AF:AG,2,0)*IF(H62="مهر الی بهمن 1404",I62,J62)</f>
        <v/>
      </c>
      <c r="L62" s="16">
        <f>_xlfn.IFNA(VLOOKUP($L$2&amp;E62&amp;G62,'محاسبات هیات علمی جدید 1405'!AF:AG,2,0)*K62,"اطلاعات ناقص")</f>
        <v/>
      </c>
      <c r="M62" s="14">
        <f>IF(D62="هیات علمی",K62+L62,IF(D62="هیات علمی مدعو",(K62+L62)*0.9,IF(D62="غیرهیات علمی کارشناسی",(K62+L62)*0.7,IF(D62="غیرهیات علمی کارشناسی ارشد",(K62+L62)*0.8,IF(D62="غیرهیات علمی دکتری PHD تخصصی و بالاتر",(K62+L62)*0.9)))))</f>
        <v/>
      </c>
      <c r="N62" s="14" t="n">
        <v>30</v>
      </c>
      <c r="O62" s="14">
        <f>_xlfn.IFNA(ROUNDDOWN(M62/N62,0),0)</f>
        <v/>
      </c>
      <c r="P62" s="18" t="n"/>
      <c r="Q62" s="18">
        <f>P62*O62</f>
        <v/>
      </c>
    </row>
    <row r="63">
      <c r="A63" s="2" t="n">
        <v>61</v>
      </c>
      <c r="B63" s="2" t="n"/>
      <c r="C63" s="2" t="n"/>
      <c r="D63" s="2" t="n"/>
      <c r="E63" s="4" t="n"/>
      <c r="F63" s="15" t="n"/>
      <c r="G63" s="15" t="n"/>
      <c r="H63" s="15" t="n"/>
      <c r="I63" s="16" t="n">
        <v>82520</v>
      </c>
      <c r="J63" s="16" t="n">
        <v>99024</v>
      </c>
      <c r="K63" s="16">
        <f>VLOOKUP(E63&amp;F63,'محاسبات هیات علمی جدید 1405'!AF:AG,2,0)*IF(H63="مهر الی بهمن 1404",I63,J63)</f>
        <v/>
      </c>
      <c r="L63" s="16">
        <f>_xlfn.IFNA(VLOOKUP($L$2&amp;E63&amp;G63,'محاسبات هیات علمی جدید 1405'!AF:AG,2,0)*K63,"اطلاعات ناقص")</f>
        <v/>
      </c>
      <c r="M63" s="14">
        <f>IF(D63="هیات علمی",K63+L63,IF(D63="هیات علمی مدعو",(K63+L63)*0.9,IF(D63="غیرهیات علمی کارشناسی",(K63+L63)*0.7,IF(D63="غیرهیات علمی کارشناسی ارشد",(K63+L63)*0.8,IF(D63="غیرهیات علمی دکتری PHD تخصصی و بالاتر",(K63+L63)*0.9)))))</f>
        <v/>
      </c>
      <c r="N63" s="14" t="n">
        <v>30</v>
      </c>
      <c r="O63" s="14">
        <f>_xlfn.IFNA(ROUNDDOWN(M63/N63,0),0)</f>
        <v/>
      </c>
      <c r="P63" s="18" t="n"/>
      <c r="Q63" s="18">
        <f>P63*O63</f>
        <v/>
      </c>
    </row>
    <row r="64">
      <c r="A64" s="2" t="n">
        <v>62</v>
      </c>
      <c r="B64" s="2" t="n"/>
      <c r="C64" s="2" t="n"/>
      <c r="D64" s="2" t="n"/>
      <c r="E64" s="4" t="n"/>
      <c r="F64" s="9" t="n"/>
      <c r="G64" s="9" t="n"/>
      <c r="H64" s="15" t="n"/>
      <c r="I64" s="16" t="n">
        <v>82520</v>
      </c>
      <c r="J64" s="16" t="n">
        <v>99024</v>
      </c>
      <c r="K64" s="16">
        <f>VLOOKUP(E64&amp;F64,'محاسبات هیات علمی جدید 1405'!AF:AG,2,0)*IF(H64="مهر الی بهمن 1404",I64,J64)</f>
        <v/>
      </c>
      <c r="L64" s="16">
        <f>_xlfn.IFNA(VLOOKUP($L$2&amp;E64&amp;G64,'محاسبات هیات علمی جدید 1405'!AF:AG,2,0)*K64,"اطلاعات ناقص")</f>
        <v/>
      </c>
      <c r="M64" s="14">
        <f>IF(D64="هیات علمی",K64+L64,IF(D64="هیات علمی مدعو",(K64+L64)*0.9,IF(D64="غیرهیات علمی کارشناسی",(K64+L64)*0.7,IF(D64="غیرهیات علمی کارشناسی ارشد",(K64+L64)*0.8,IF(D64="غیرهیات علمی دکتری PHD تخصصی و بالاتر",(K64+L64)*0.9)))))</f>
        <v/>
      </c>
      <c r="N64" s="14" t="n">
        <v>30</v>
      </c>
      <c r="O64" s="14">
        <f>_xlfn.IFNA(ROUNDDOWN(M64/N64,0),0)</f>
        <v/>
      </c>
      <c r="P64" s="18" t="n"/>
      <c r="Q64" s="18">
        <f>P64*O64</f>
        <v/>
      </c>
    </row>
    <row r="65">
      <c r="A65" s="2" t="n">
        <v>63</v>
      </c>
      <c r="B65" s="2" t="n"/>
      <c r="C65" s="2" t="n"/>
      <c r="D65" s="2" t="n"/>
      <c r="E65" s="4" t="n"/>
      <c r="F65" s="15" t="n"/>
      <c r="G65" s="15" t="n"/>
      <c r="H65" s="15" t="n"/>
      <c r="I65" s="16" t="n">
        <v>82520</v>
      </c>
      <c r="J65" s="16" t="n">
        <v>99024</v>
      </c>
      <c r="K65" s="16">
        <f>VLOOKUP(E65&amp;F65,'محاسبات هیات علمی جدید 1405'!AF:AG,2,0)*IF(H65="مهر الی بهمن 1404",I65,J65)</f>
        <v/>
      </c>
      <c r="L65" s="16">
        <f>_xlfn.IFNA(VLOOKUP($L$2&amp;E65&amp;G65,'محاسبات هیات علمی جدید 1405'!AF:AG,2,0)*K65,"اطلاعات ناقص")</f>
        <v/>
      </c>
      <c r="M65" s="14">
        <f>IF(D65="هیات علمی",K65+L65,IF(D65="هیات علمی مدعو",(K65+L65)*0.9,IF(D65="غیرهیات علمی کارشناسی",(K65+L65)*0.7,IF(D65="غیرهیات علمی کارشناسی ارشد",(K65+L65)*0.8,IF(D65="غیرهیات علمی دکتری PHD تخصصی و بالاتر",(K65+L65)*0.9)))))</f>
        <v/>
      </c>
      <c r="N65" s="14" t="n">
        <v>30</v>
      </c>
      <c r="O65" s="14">
        <f>_xlfn.IFNA(ROUNDDOWN(M65/N65,0),0)</f>
        <v/>
      </c>
      <c r="P65" s="18" t="n"/>
      <c r="Q65" s="18">
        <f>P65*O65</f>
        <v/>
      </c>
    </row>
    <row r="66">
      <c r="A66" s="2" t="n">
        <v>64</v>
      </c>
      <c r="B66" s="2" t="n"/>
      <c r="C66" s="2" t="n"/>
      <c r="D66" s="2" t="n"/>
      <c r="E66" s="4" t="n"/>
      <c r="F66" s="9" t="n"/>
      <c r="G66" s="9" t="n"/>
      <c r="H66" s="15" t="n"/>
      <c r="I66" s="16" t="n">
        <v>82520</v>
      </c>
      <c r="J66" s="16" t="n">
        <v>99024</v>
      </c>
      <c r="K66" s="16">
        <f>VLOOKUP(E66&amp;F66,'محاسبات هیات علمی جدید 1405'!AF:AG,2,0)*IF(H66="مهر الی بهمن 1404",I66,J66)</f>
        <v/>
      </c>
      <c r="L66" s="16">
        <f>_xlfn.IFNA(VLOOKUP($L$2&amp;E66&amp;G66,'محاسبات هیات علمی جدید 1405'!AF:AG,2,0)*K66,"اطلاعات ناقص")</f>
        <v/>
      </c>
      <c r="M66" s="14">
        <f>IF(D66="هیات علمی",K66+L66,IF(D66="هیات علمی مدعو",(K66+L66)*0.9,IF(D66="غیرهیات علمی کارشناسی",(K66+L66)*0.7,IF(D66="غیرهیات علمی کارشناسی ارشد",(K66+L66)*0.8,IF(D66="غیرهیات علمی دکتری PHD تخصصی و بالاتر",(K66+L66)*0.9)))))</f>
        <v/>
      </c>
      <c r="N66" s="14" t="n">
        <v>30</v>
      </c>
      <c r="O66" s="14">
        <f>_xlfn.IFNA(ROUNDDOWN(M66/N66,0),0)</f>
        <v/>
      </c>
      <c r="P66" s="18" t="n"/>
      <c r="Q66" s="18">
        <f>P66*O66</f>
        <v/>
      </c>
    </row>
  </sheetData>
  <mergeCells count="1">
    <mergeCell ref="E1:M1"/>
  </mergeCells>
  <pageMargins left="0.7" right="0.7" top="0.75" bottom="0.75" header="0.3" footer="0.3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K291"/>
  <sheetViews>
    <sheetView topLeftCell="W7" workbookViewId="0">
      <selection activeCell="AE158" sqref="AE158"/>
    </sheetView>
  </sheetViews>
  <sheetFormatPr baseColWidth="8" defaultRowHeight="14.4"/>
  <cols>
    <col width="17.77734375" bestFit="1" customWidth="1" min="1" max="1"/>
    <col width="12.77734375" customWidth="1" style="1" min="2" max="2"/>
    <col width="10.88671875" bestFit="1" customWidth="1" style="1" min="3" max="3"/>
    <col width="11.6640625" bestFit="1" customWidth="1" min="4" max="4"/>
    <col width="12" bestFit="1" customWidth="1" min="5" max="5"/>
    <col width="10.33203125" bestFit="1" customWidth="1" min="9" max="9"/>
    <col width="10.33203125" bestFit="1" customWidth="1" min="15" max="15"/>
    <col width="10" bestFit="1" customWidth="1" min="18" max="18"/>
    <col width="10.33203125" bestFit="1" customWidth="1" min="24" max="24"/>
    <col width="30.88671875" bestFit="1" customWidth="1" min="32" max="32"/>
  </cols>
  <sheetData>
    <row r="1">
      <c r="I1" s="27" t="inlineStr">
        <is>
          <t>ضریب فوق العاده مخصوص</t>
        </is>
      </c>
      <c r="O1" s="31" t="inlineStr">
        <is>
          <t>فوق العاده جذب</t>
        </is>
      </c>
      <c r="P1" s="35" t="n"/>
      <c r="Q1" s="35" t="n"/>
      <c r="R1" s="36" t="n"/>
      <c r="T1" s="31" t="inlineStr">
        <is>
          <t>ضریب فوق العاده ویژه</t>
        </is>
      </c>
      <c r="U1" s="36" t="n"/>
      <c r="V1" s="27" t="n"/>
    </row>
    <row r="2">
      <c r="A2" t="inlineStr">
        <is>
          <t>حقوق مبنا</t>
        </is>
      </c>
      <c r="B2" s="6" t="n">
        <v>12607100</v>
      </c>
      <c r="C2" s="1" t="n">
        <v>57305</v>
      </c>
      <c r="I2" s="2" t="n"/>
      <c r="J2" s="2" t="inlineStr">
        <is>
          <t>غیرتمام وقتی</t>
        </is>
      </c>
      <c r="K2" s="2" t="n"/>
      <c r="L2" s="2" t="inlineStr">
        <is>
          <t>تمام وقتی</t>
        </is>
      </c>
      <c r="O2" s="2" t="n"/>
      <c r="P2" s="2" t="inlineStr">
        <is>
          <t>غیرتمام وقتی</t>
        </is>
      </c>
      <c r="Q2" s="2" t="n"/>
      <c r="R2" s="2" t="inlineStr">
        <is>
          <t>تمام وقتی</t>
        </is>
      </c>
      <c r="T2" s="2" t="inlineStr">
        <is>
          <t>استاد</t>
        </is>
      </c>
      <c r="U2" s="2" t="n">
        <v>1.09</v>
      </c>
      <c r="W2" s="32" t="inlineStr">
        <is>
          <t>حقوق مبنا</t>
        </is>
      </c>
      <c r="X2" s="34" t="n"/>
      <c r="Y2" s="34" t="n"/>
      <c r="Z2" s="34" t="n"/>
      <c r="AA2" s="34" t="n"/>
      <c r="AB2" s="34" t="n"/>
    </row>
    <row r="3">
      <c r="A3" t="inlineStr">
        <is>
          <t>فوق العاده مخصوص</t>
        </is>
      </c>
      <c r="B3" s="6" t="n">
        <v>52445536.00000001</v>
      </c>
      <c r="C3" s="1" t="n">
        <v>57305</v>
      </c>
      <c r="I3" s="2" t="inlineStr">
        <is>
          <t>استاد</t>
        </is>
      </c>
      <c r="J3" s="2" t="n">
        <v>2.98</v>
      </c>
      <c r="K3" s="2" t="n">
        <v>1.6</v>
      </c>
      <c r="L3" s="2">
        <f>K3*J3</f>
        <v/>
      </c>
      <c r="O3" s="2" t="inlineStr">
        <is>
          <t>استاد</t>
        </is>
      </c>
      <c r="P3" s="2" t="n">
        <v>5.42</v>
      </c>
      <c r="Q3" s="2" t="n">
        <v>1.6</v>
      </c>
      <c r="R3" s="2">
        <f>P3*Q3</f>
        <v/>
      </c>
      <c r="T3" s="2" t="inlineStr">
        <is>
          <t>دانشیار</t>
        </is>
      </c>
      <c r="U3" s="2" t="n">
        <v>14</v>
      </c>
      <c r="W3" s="4" t="inlineStr">
        <is>
          <t>پایه</t>
        </is>
      </c>
      <c r="X3" s="4" t="inlineStr">
        <is>
          <t>مربی آموزشگاه</t>
        </is>
      </c>
      <c r="Y3" s="4" t="inlineStr">
        <is>
          <t>مربی</t>
        </is>
      </c>
      <c r="Z3" s="4" t="inlineStr">
        <is>
          <t>استادیار</t>
        </is>
      </c>
      <c r="AA3" s="4" t="inlineStr">
        <is>
          <t>دانشیار</t>
        </is>
      </c>
      <c r="AB3" s="4" t="inlineStr">
        <is>
          <t>استاد</t>
        </is>
      </c>
      <c r="AE3" t="inlineStr">
        <is>
          <t>پایه</t>
        </is>
      </c>
      <c r="AG3" t="inlineStr">
        <is>
          <t>مربی آموزشگاه</t>
        </is>
      </c>
    </row>
    <row r="4">
      <c r="A4" t="inlineStr">
        <is>
          <t>فوق العاده بدي آب و هوا</t>
        </is>
      </c>
      <c r="B4" s="1" t="n">
        <v>630355</v>
      </c>
      <c r="C4" s="1" t="n">
        <v>57305</v>
      </c>
      <c r="I4" s="2" t="inlineStr">
        <is>
          <t>دانشیار</t>
        </is>
      </c>
      <c r="J4" s="2" t="n">
        <v>2.87</v>
      </c>
      <c r="K4" s="2" t="n">
        <v>1.6</v>
      </c>
      <c r="L4" s="2">
        <f>K4*J4</f>
        <v/>
      </c>
      <c r="O4" s="2" t="inlineStr">
        <is>
          <t>دانشیار</t>
        </is>
      </c>
      <c r="P4" s="2" t="n">
        <v>5.13</v>
      </c>
      <c r="Q4" s="2" t="n">
        <v>1.6</v>
      </c>
      <c r="R4" s="2">
        <f>P4*Q4</f>
        <v/>
      </c>
      <c r="T4" s="2" t="inlineStr">
        <is>
          <t>استادیار</t>
        </is>
      </c>
      <c r="U4" s="2" t="n">
        <v>15.1</v>
      </c>
      <c r="W4" s="4" t="n">
        <v>1</v>
      </c>
      <c r="X4" s="4" t="n">
        <v>95</v>
      </c>
      <c r="Y4" s="4" t="n">
        <v>105</v>
      </c>
      <c r="Z4" s="4" t="n">
        <v>130</v>
      </c>
      <c r="AA4" s="4" t="n">
        <v>150</v>
      </c>
      <c r="AB4" s="4" t="n">
        <v>175</v>
      </c>
      <c r="AD4" t="inlineStr">
        <is>
          <t>مربی آموزشگاه</t>
        </is>
      </c>
      <c r="AE4" t="n">
        <v>1</v>
      </c>
      <c r="AF4">
        <f>AD4&amp;AE4</f>
        <v/>
      </c>
      <c r="AG4" t="n">
        <v>95</v>
      </c>
      <c r="AJ4" t="inlineStr">
        <is>
          <t>تمام وقت</t>
        </is>
      </c>
    </row>
    <row r="5">
      <c r="A5" t="inlineStr">
        <is>
          <t>كمك هزينه عائله مندي</t>
        </is>
      </c>
      <c r="B5" s="1" t="n">
        <v>9174720</v>
      </c>
      <c r="C5" s="1" t="n">
        <v>57305</v>
      </c>
      <c r="I5" s="2" t="inlineStr">
        <is>
          <t>استادیار</t>
        </is>
      </c>
      <c r="J5" s="2" t="n">
        <v>2.6</v>
      </c>
      <c r="K5" s="2" t="n">
        <v>1.6</v>
      </c>
      <c r="L5" s="2">
        <f>K5*J5</f>
        <v/>
      </c>
      <c r="O5" s="2" t="inlineStr">
        <is>
          <t>استادیار</t>
        </is>
      </c>
      <c r="P5" s="2" t="n">
        <v>5</v>
      </c>
      <c r="Q5" s="2" t="n">
        <v>1.6</v>
      </c>
      <c r="R5" s="2">
        <f>P5*Q5</f>
        <v/>
      </c>
      <c r="T5" s="2" t="inlineStr">
        <is>
          <t>مربی</t>
        </is>
      </c>
      <c r="U5" s="2" t="n">
        <v>10.9</v>
      </c>
      <c r="W5" s="4" t="n">
        <v>2</v>
      </c>
      <c r="X5" s="4">
        <f>X4+5</f>
        <v/>
      </c>
      <c r="Y5" s="4">
        <f>Y4+5</f>
        <v/>
      </c>
      <c r="Z5" s="4">
        <f>Z4+5</f>
        <v/>
      </c>
      <c r="AA5" s="4">
        <f>AA4+5</f>
        <v/>
      </c>
      <c r="AB5" s="4">
        <f>AB4+5</f>
        <v/>
      </c>
      <c r="AD5" t="inlineStr">
        <is>
          <t>مربی آموزشگاه</t>
        </is>
      </c>
      <c r="AE5" t="n">
        <v>2</v>
      </c>
      <c r="AF5">
        <f>AD5&amp;AE5</f>
        <v/>
      </c>
      <c r="AG5" t="n">
        <v>100</v>
      </c>
      <c r="AJ5" t="inlineStr">
        <is>
          <t>غیرتمام وقت</t>
        </is>
      </c>
    </row>
    <row r="6">
      <c r="A6" t="inlineStr">
        <is>
          <t>كمك هزينه اولاد</t>
        </is>
      </c>
      <c r="B6" s="1" t="n">
        <v>4225200</v>
      </c>
      <c r="C6" s="1" t="n">
        <v>57305</v>
      </c>
      <c r="I6" s="2" t="inlineStr">
        <is>
          <t>مربی</t>
        </is>
      </c>
      <c r="J6" s="2" t="n">
        <v>2.1</v>
      </c>
      <c r="K6" s="2" t="n">
        <v>1.6</v>
      </c>
      <c r="L6" s="2">
        <f>K6*J6</f>
        <v/>
      </c>
      <c r="O6" s="2" t="inlineStr">
        <is>
          <t>مربی</t>
        </is>
      </c>
      <c r="P6" s="2" t="n">
        <v>4.86</v>
      </c>
      <c r="Q6" s="2" t="n">
        <v>1.6</v>
      </c>
      <c r="R6" s="2">
        <f>P6*Q6</f>
        <v/>
      </c>
      <c r="T6" s="2" t="inlineStr">
        <is>
          <t>مربی آموزشگاه</t>
        </is>
      </c>
      <c r="U6" s="2" t="n">
        <v>12.3</v>
      </c>
      <c r="W6" s="4" t="n">
        <v>3</v>
      </c>
      <c r="X6" s="4">
        <f>X5+5</f>
        <v/>
      </c>
      <c r="Y6" s="4">
        <f>Y5+5</f>
        <v/>
      </c>
      <c r="Z6" s="4">
        <f>Z5+5</f>
        <v/>
      </c>
      <c r="AA6" s="4">
        <f>AA5+5</f>
        <v/>
      </c>
      <c r="AB6" s="4">
        <f>AB5+5</f>
        <v/>
      </c>
      <c r="AD6" t="inlineStr">
        <is>
          <t>مربی آموزشگاه</t>
        </is>
      </c>
      <c r="AE6" t="n">
        <v>3</v>
      </c>
      <c r="AF6">
        <f>AD6&amp;AE6</f>
        <v/>
      </c>
      <c r="AG6" t="n">
        <v>105</v>
      </c>
    </row>
    <row r="7">
      <c r="A7" t="inlineStr">
        <is>
          <t>فوق العاده جذب</t>
        </is>
      </c>
      <c r="B7" s="6" t="n">
        <v>100856800</v>
      </c>
      <c r="C7" s="1" t="n">
        <v>57305</v>
      </c>
      <c r="I7" s="2" t="inlineStr">
        <is>
          <t>مربی آموزشگاه</t>
        </is>
      </c>
      <c r="J7" s="2" t="n">
        <v>1.77</v>
      </c>
      <c r="K7" s="2" t="n">
        <v>1.6</v>
      </c>
      <c r="L7" s="2">
        <f>K7*J7</f>
        <v/>
      </c>
      <c r="O7" s="2" t="inlineStr">
        <is>
          <t>مربی آموزشگاه</t>
        </is>
      </c>
      <c r="P7" s="2" t="n">
        <v>4.76</v>
      </c>
      <c r="Q7" s="2" t="n">
        <v>1.6</v>
      </c>
      <c r="R7" s="2">
        <f>P7*Q7</f>
        <v/>
      </c>
      <c r="W7" s="4" t="n">
        <v>4</v>
      </c>
      <c r="X7" s="4">
        <f>X6+5</f>
        <v/>
      </c>
      <c r="Y7" s="4">
        <f>Y6+5</f>
        <v/>
      </c>
      <c r="Z7" s="4">
        <f>Z6+5</f>
        <v/>
      </c>
      <c r="AA7" s="4">
        <f>AA6+5</f>
        <v/>
      </c>
      <c r="AB7" s="4">
        <f>AB6+5</f>
        <v/>
      </c>
      <c r="AD7" t="inlineStr">
        <is>
          <t>مربی آموزشگاه</t>
        </is>
      </c>
      <c r="AE7" t="n">
        <v>4</v>
      </c>
      <c r="AF7">
        <f>AD7&amp;AE7</f>
        <v/>
      </c>
      <c r="AG7" t="n">
        <v>110</v>
      </c>
    </row>
    <row r="8">
      <c r="A8" t="inlineStr">
        <is>
          <t>فوق العاده ويژه</t>
        </is>
      </c>
      <c r="B8" s="6" t="n">
        <v>190367210</v>
      </c>
      <c r="C8" s="1" t="n">
        <v>57305</v>
      </c>
      <c r="W8" s="4" t="n">
        <v>5</v>
      </c>
      <c r="X8" s="4">
        <f>X7+5</f>
        <v/>
      </c>
      <c r="Y8" s="4">
        <f>Y7+5</f>
        <v/>
      </c>
      <c r="Z8" s="4">
        <f>Z7+5</f>
        <v/>
      </c>
      <c r="AA8" s="4">
        <f>AA7+5</f>
        <v/>
      </c>
      <c r="AB8" s="4">
        <f>AB7+5</f>
        <v/>
      </c>
      <c r="AD8" t="inlineStr">
        <is>
          <t>مربی آموزشگاه</t>
        </is>
      </c>
      <c r="AE8" t="n">
        <v>5</v>
      </c>
      <c r="AF8">
        <f>AD8&amp;AE8</f>
        <v/>
      </c>
      <c r="AG8" t="n">
        <v>115</v>
      </c>
      <c r="AJ8" t="inlineStr">
        <is>
          <t>تعلق میگیرد</t>
        </is>
      </c>
    </row>
    <row r="9">
      <c r="A9" t="inlineStr">
        <is>
          <t>ترميم حقوق</t>
        </is>
      </c>
      <c r="B9" s="1" t="n">
        <v>12034050</v>
      </c>
      <c r="C9" s="1" t="n">
        <v>57305</v>
      </c>
      <c r="W9" s="4" t="n">
        <v>6</v>
      </c>
      <c r="X9" s="4">
        <f>X8+5</f>
        <v/>
      </c>
      <c r="Y9" s="4">
        <f>Y8+5</f>
        <v/>
      </c>
      <c r="Z9" s="4">
        <f>Z8+5</f>
        <v/>
      </c>
      <c r="AA9" s="4">
        <f>AA8+5</f>
        <v/>
      </c>
      <c r="AB9" s="4">
        <f>AB8+5</f>
        <v/>
      </c>
      <c r="AD9" t="inlineStr">
        <is>
          <t>مربی آموزشگاه</t>
        </is>
      </c>
      <c r="AE9" t="n">
        <v>6</v>
      </c>
      <c r="AF9">
        <f>AD9&amp;AE9</f>
        <v/>
      </c>
      <c r="AG9" t="n">
        <v>120</v>
      </c>
      <c r="AJ9" t="inlineStr">
        <is>
          <t>تعلق نمیگیرد</t>
        </is>
      </c>
    </row>
    <row r="10">
      <c r="B10" s="1" t="n">
        <v>122844188</v>
      </c>
      <c r="C10" s="1" t="n">
        <v>57305</v>
      </c>
      <c r="D10" t="n">
        <v>0.3448</v>
      </c>
      <c r="E10">
        <f>B10/D10</f>
        <v/>
      </c>
      <c r="W10" s="4" t="n">
        <v>7</v>
      </c>
      <c r="X10" s="4">
        <f>X9+5</f>
        <v/>
      </c>
      <c r="Y10" s="4">
        <f>Y9+5</f>
        <v/>
      </c>
      <c r="Z10" s="4">
        <f>Z9+5</f>
        <v/>
      </c>
      <c r="AA10" s="4">
        <f>AA9+5</f>
        <v/>
      </c>
      <c r="AB10" s="4">
        <f>AB9+5</f>
        <v/>
      </c>
      <c r="AD10" t="inlineStr">
        <is>
          <t>مربی آموزشگاه</t>
        </is>
      </c>
      <c r="AE10" t="n">
        <v>7</v>
      </c>
      <c r="AF10">
        <f>AD10&amp;AE10</f>
        <v/>
      </c>
      <c r="AG10" t="n">
        <v>125</v>
      </c>
    </row>
    <row r="11">
      <c r="B11" s="1">
        <f>SUM(B2:B10)</f>
        <v/>
      </c>
      <c r="C11" s="1" t="n">
        <v>57305</v>
      </c>
      <c r="T11">
        <f>U11*V11</f>
        <v/>
      </c>
      <c r="U11">
        <f>1/3</f>
        <v/>
      </c>
      <c r="V11">
        <f>Z9*AK29</f>
        <v/>
      </c>
      <c r="W11" s="4" t="n">
        <v>8</v>
      </c>
      <c r="X11" s="4">
        <f>X10+5</f>
        <v/>
      </c>
      <c r="Y11" s="4">
        <f>Y10+5</f>
        <v/>
      </c>
      <c r="Z11" s="4">
        <f>Z10+5</f>
        <v/>
      </c>
      <c r="AA11" s="4">
        <f>AA10+5</f>
        <v/>
      </c>
      <c r="AB11" s="4">
        <f>AB10+5</f>
        <v/>
      </c>
      <c r="AD11" t="inlineStr">
        <is>
          <t>مربی آموزشگاه</t>
        </is>
      </c>
      <c r="AE11" t="n">
        <v>8</v>
      </c>
      <c r="AF11">
        <f>AD11&amp;AE11</f>
        <v/>
      </c>
      <c r="AG11" t="n">
        <v>130</v>
      </c>
    </row>
    <row r="12">
      <c r="T12">
        <f>U12*V12</f>
        <v/>
      </c>
      <c r="U12">
        <f>2/3</f>
        <v/>
      </c>
      <c r="V12">
        <f>Z9*AK30</f>
        <v/>
      </c>
      <c r="W12" s="4" t="n">
        <v>9</v>
      </c>
      <c r="X12" s="4">
        <f>X11+5</f>
        <v/>
      </c>
      <c r="Y12" s="4">
        <f>Y11+5</f>
        <v/>
      </c>
      <c r="Z12" s="4">
        <f>Z11+5</f>
        <v/>
      </c>
      <c r="AA12" s="4">
        <f>AA11+5</f>
        <v/>
      </c>
      <c r="AB12" s="4">
        <f>AB11+5</f>
        <v/>
      </c>
      <c r="AD12" t="inlineStr">
        <is>
          <t>مربی آموزشگاه</t>
        </is>
      </c>
      <c r="AE12" t="n">
        <v>9</v>
      </c>
      <c r="AF12">
        <f>AD12&amp;AE12</f>
        <v/>
      </c>
      <c r="AG12" t="n">
        <v>135</v>
      </c>
      <c r="AJ12" t="inlineStr">
        <is>
          <t>مجرد</t>
        </is>
      </c>
    </row>
    <row r="13">
      <c r="B13" s="1" t="n">
        <v>87465917</v>
      </c>
      <c r="W13" s="4" t="n">
        <v>10</v>
      </c>
      <c r="X13" s="4">
        <f>X12+5</f>
        <v/>
      </c>
      <c r="Y13" s="4">
        <f>Y12+5</f>
        <v/>
      </c>
      <c r="Z13" s="4">
        <f>Z12+5</f>
        <v/>
      </c>
      <c r="AA13" s="4">
        <f>AA12+5</f>
        <v/>
      </c>
      <c r="AB13" s="4">
        <f>AB12+5</f>
        <v/>
      </c>
      <c r="AD13" t="inlineStr">
        <is>
          <t>مربی آموزشگاه</t>
        </is>
      </c>
      <c r="AE13" t="n">
        <v>10</v>
      </c>
      <c r="AF13">
        <f>AD13&amp;AE13</f>
        <v/>
      </c>
      <c r="AG13" t="n">
        <v>140</v>
      </c>
      <c r="AJ13" t="inlineStr">
        <is>
          <t>متاهل</t>
        </is>
      </c>
    </row>
    <row r="14">
      <c r="B14" s="7">
        <f>B10/B13</f>
        <v/>
      </c>
      <c r="W14" s="4" t="n">
        <v>11</v>
      </c>
      <c r="X14" s="4">
        <f>X13+5</f>
        <v/>
      </c>
      <c r="Y14" s="4">
        <f>Y13+5</f>
        <v/>
      </c>
      <c r="Z14" s="4">
        <f>Z13+5</f>
        <v/>
      </c>
      <c r="AA14" s="4">
        <f>AA13+5</f>
        <v/>
      </c>
      <c r="AB14" s="4">
        <f>AB13+5</f>
        <v/>
      </c>
      <c r="AD14" t="inlineStr">
        <is>
          <t>مربی آموزشگاه</t>
        </is>
      </c>
      <c r="AE14" t="n">
        <v>11</v>
      </c>
      <c r="AF14">
        <f>AD14&amp;AE14</f>
        <v/>
      </c>
      <c r="AG14" t="n">
        <v>145</v>
      </c>
    </row>
    <row r="15">
      <c r="W15" s="4" t="n">
        <v>12</v>
      </c>
      <c r="X15" s="4">
        <f>X14+5</f>
        <v/>
      </c>
      <c r="Y15" s="4">
        <f>Y14+5</f>
        <v/>
      </c>
      <c r="Z15" s="4">
        <f>Z14+5</f>
        <v/>
      </c>
      <c r="AA15" s="4">
        <f>AA14+5</f>
        <v/>
      </c>
      <c r="AB15" s="4">
        <f>AB14+5</f>
        <v/>
      </c>
      <c r="AD15" t="inlineStr">
        <is>
          <t>مربی آموزشگاه</t>
        </is>
      </c>
      <c r="AE15" t="n">
        <v>12</v>
      </c>
      <c r="AF15">
        <f>AD15&amp;AE15</f>
        <v/>
      </c>
      <c r="AG15" t="n">
        <v>150</v>
      </c>
    </row>
    <row r="16">
      <c r="W16" s="4" t="n">
        <v>13</v>
      </c>
      <c r="X16" s="4">
        <f>X15+5</f>
        <v/>
      </c>
      <c r="Y16" s="4">
        <f>Y15+5</f>
        <v/>
      </c>
      <c r="Z16" s="4">
        <f>Z15+5</f>
        <v/>
      </c>
      <c r="AA16" s="4">
        <f>AA15+5</f>
        <v/>
      </c>
      <c r="AB16" s="4">
        <f>AB15+5</f>
        <v/>
      </c>
      <c r="AD16" t="inlineStr">
        <is>
          <t>مربی آموزشگاه</t>
        </is>
      </c>
      <c r="AE16" t="n">
        <v>13</v>
      </c>
      <c r="AF16">
        <f>AD16&amp;AE16</f>
        <v/>
      </c>
      <c r="AG16" t="n">
        <v>155</v>
      </c>
      <c r="AJ16" t="inlineStr">
        <is>
          <t>دارد</t>
        </is>
      </c>
    </row>
    <row r="17">
      <c r="W17" s="4" t="n">
        <v>14</v>
      </c>
      <c r="X17" s="4">
        <f>X16+5</f>
        <v/>
      </c>
      <c r="Y17" s="4">
        <f>Y16+5</f>
        <v/>
      </c>
      <c r="Z17" s="4">
        <f>Z16+5</f>
        <v/>
      </c>
      <c r="AA17" s="4">
        <f>AA16+5</f>
        <v/>
      </c>
      <c r="AB17" s="4">
        <f>AB16+5</f>
        <v/>
      </c>
      <c r="AD17" t="inlineStr">
        <is>
          <t>مربی آموزشگاه</t>
        </is>
      </c>
      <c r="AE17" t="n">
        <v>14</v>
      </c>
      <c r="AF17">
        <f>AD17&amp;AE17</f>
        <v/>
      </c>
      <c r="AG17" t="n">
        <v>160</v>
      </c>
      <c r="AJ17" t="inlineStr">
        <is>
          <t>ندارد</t>
        </is>
      </c>
    </row>
    <row r="18">
      <c r="W18" s="4" t="n">
        <v>15</v>
      </c>
      <c r="X18" s="4">
        <f>X17+5</f>
        <v/>
      </c>
      <c r="Y18" s="4">
        <f>Y17+5</f>
        <v/>
      </c>
      <c r="Z18" s="4">
        <f>Z17+5</f>
        <v/>
      </c>
      <c r="AA18" s="4">
        <f>AA17+5</f>
        <v/>
      </c>
      <c r="AB18" s="4">
        <f>AB17+5</f>
        <v/>
      </c>
      <c r="AD18" t="inlineStr">
        <is>
          <t>مربی آموزشگاه</t>
        </is>
      </c>
      <c r="AE18" t="n">
        <v>15</v>
      </c>
      <c r="AF18">
        <f>AD18&amp;AE18</f>
        <v/>
      </c>
      <c r="AG18" t="n">
        <v>165</v>
      </c>
    </row>
    <row r="19">
      <c r="W19" s="4" t="n">
        <v>16</v>
      </c>
      <c r="X19" s="4">
        <f>X18+5</f>
        <v/>
      </c>
      <c r="Y19" s="4">
        <f>Y18+5</f>
        <v/>
      </c>
      <c r="Z19" s="4">
        <f>Z18+5</f>
        <v/>
      </c>
      <c r="AA19" s="4">
        <f>AA18+5</f>
        <v/>
      </c>
      <c r="AB19" s="4">
        <f>AB18+5</f>
        <v/>
      </c>
      <c r="AD19" t="inlineStr">
        <is>
          <t>مربی آموزشگاه</t>
        </is>
      </c>
      <c r="AE19" t="n">
        <v>16</v>
      </c>
      <c r="AF19">
        <f>AD19&amp;AE19</f>
        <v/>
      </c>
      <c r="AG19" t="n">
        <v>170</v>
      </c>
    </row>
    <row r="20">
      <c r="W20" s="4" t="n">
        <v>17</v>
      </c>
      <c r="X20" s="4">
        <f>X19+5</f>
        <v/>
      </c>
      <c r="Y20" s="4">
        <f>Y19+5</f>
        <v/>
      </c>
      <c r="Z20" s="4">
        <f>Z19+5</f>
        <v/>
      </c>
      <c r="AA20" s="4">
        <f>AA19+5</f>
        <v/>
      </c>
      <c r="AB20" s="4">
        <f>AB19+5</f>
        <v/>
      </c>
      <c r="AD20" t="inlineStr">
        <is>
          <t>مربی آموزشگاه</t>
        </is>
      </c>
      <c r="AE20" t="n">
        <v>17</v>
      </c>
      <c r="AF20">
        <f>AD20&amp;AE20</f>
        <v/>
      </c>
      <c r="AG20" t="n">
        <v>175</v>
      </c>
    </row>
    <row r="21">
      <c r="W21" s="4" t="n">
        <v>18</v>
      </c>
      <c r="X21" s="4">
        <f>X20+5</f>
        <v/>
      </c>
      <c r="Y21" s="4">
        <f>Y20+5</f>
        <v/>
      </c>
      <c r="Z21" s="4">
        <f>Z20+5</f>
        <v/>
      </c>
      <c r="AA21" s="4">
        <f>AA20+5</f>
        <v/>
      </c>
      <c r="AB21" s="4">
        <f>AB20+5</f>
        <v/>
      </c>
      <c r="AD21" t="inlineStr">
        <is>
          <t>مربی آموزشگاه</t>
        </is>
      </c>
      <c r="AE21" t="n">
        <v>18</v>
      </c>
      <c r="AF21">
        <f>AD21&amp;AE21</f>
        <v/>
      </c>
      <c r="AG21" t="n">
        <v>180</v>
      </c>
      <c r="AJ21" t="inlineStr">
        <is>
          <t>هیات علمی</t>
        </is>
      </c>
      <c r="AK21" s="25" t="n">
        <v>1</v>
      </c>
    </row>
    <row r="22">
      <c r="W22" s="4" t="n">
        <v>19</v>
      </c>
      <c r="X22" s="4">
        <f>X21+5</f>
        <v/>
      </c>
      <c r="Y22" s="4">
        <f>Y21+5</f>
        <v/>
      </c>
      <c r="Z22" s="4">
        <f>Z21+5</f>
        <v/>
      </c>
      <c r="AA22" s="4">
        <f>AA21+5</f>
        <v/>
      </c>
      <c r="AB22" s="4">
        <f>AB21+5</f>
        <v/>
      </c>
      <c r="AD22" t="inlineStr">
        <is>
          <t>مربی آموزشگاه</t>
        </is>
      </c>
      <c r="AE22" t="n">
        <v>19</v>
      </c>
      <c r="AF22">
        <f>AD22&amp;AE22</f>
        <v/>
      </c>
      <c r="AG22" t="n">
        <v>185</v>
      </c>
      <c r="AJ22" t="inlineStr">
        <is>
          <t>هیات علمی مدعو</t>
        </is>
      </c>
      <c r="AK22" s="25" t="n">
        <v>0.9</v>
      </c>
    </row>
    <row r="23">
      <c r="W23" s="4" t="n">
        <v>20</v>
      </c>
      <c r="X23" s="4">
        <f>X22+5</f>
        <v/>
      </c>
      <c r="Y23" s="4">
        <f>Y22+5</f>
        <v/>
      </c>
      <c r="Z23" s="4">
        <f>Z22+5</f>
        <v/>
      </c>
      <c r="AA23" s="4">
        <f>AA22+5</f>
        <v/>
      </c>
      <c r="AB23" s="4">
        <f>AB22+5</f>
        <v/>
      </c>
      <c r="AD23" t="inlineStr">
        <is>
          <t>مربی آموزشگاه</t>
        </is>
      </c>
      <c r="AE23" t="n">
        <v>20</v>
      </c>
      <c r="AF23">
        <f>AD23&amp;AE23</f>
        <v/>
      </c>
      <c r="AG23" t="n">
        <v>190</v>
      </c>
      <c r="AJ23" t="inlineStr">
        <is>
          <t>غیرهیات علمی کارشناسی</t>
        </is>
      </c>
      <c r="AK23" s="25" t="n">
        <v>0.7</v>
      </c>
    </row>
    <row r="24">
      <c r="W24" s="4" t="n">
        <v>21</v>
      </c>
      <c r="X24" s="4">
        <f>X23+5</f>
        <v/>
      </c>
      <c r="Y24" s="4">
        <f>Y23+5</f>
        <v/>
      </c>
      <c r="Z24" s="4">
        <f>Z23+5</f>
        <v/>
      </c>
      <c r="AA24" s="4">
        <f>AA23+5</f>
        <v/>
      </c>
      <c r="AB24" s="4">
        <f>AB23+5</f>
        <v/>
      </c>
      <c r="AD24" t="inlineStr">
        <is>
          <t>مربی</t>
        </is>
      </c>
      <c r="AE24" t="n">
        <v>1</v>
      </c>
      <c r="AF24">
        <f>AD24&amp;AE24</f>
        <v/>
      </c>
      <c r="AG24" t="n">
        <v>105</v>
      </c>
      <c r="AJ24" t="inlineStr">
        <is>
          <t>غیرهیات علمی کارشناسی ارشد</t>
        </is>
      </c>
      <c r="AK24" s="25" t="n">
        <v>0.8</v>
      </c>
    </row>
    <row r="25">
      <c r="W25" s="4" t="n">
        <v>22</v>
      </c>
      <c r="X25" s="4">
        <f>X24+5</f>
        <v/>
      </c>
      <c r="Y25" s="4">
        <f>Y24+5</f>
        <v/>
      </c>
      <c r="Z25" s="4">
        <f>Z24+5</f>
        <v/>
      </c>
      <c r="AA25" s="4">
        <f>AA24+5</f>
        <v/>
      </c>
      <c r="AB25" s="4">
        <f>AB24+5</f>
        <v/>
      </c>
      <c r="AD25" t="inlineStr">
        <is>
          <t>مربی</t>
        </is>
      </c>
      <c r="AE25" t="n">
        <v>2</v>
      </c>
      <c r="AF25">
        <f>AD25&amp;AE25</f>
        <v/>
      </c>
      <c r="AG25" t="n">
        <v>110</v>
      </c>
      <c r="AJ25" t="inlineStr">
        <is>
          <t>غیرهیات علمی دکتری PHD تخصصی و بالاتر</t>
        </is>
      </c>
      <c r="AK25" s="25" t="n">
        <v>0.9</v>
      </c>
    </row>
    <row r="26">
      <c r="W26" s="4" t="n">
        <v>23</v>
      </c>
      <c r="X26" s="4">
        <f>X25+5</f>
        <v/>
      </c>
      <c r="Y26" s="4">
        <f>Y25+5</f>
        <v/>
      </c>
      <c r="Z26" s="4">
        <f>Z25+5</f>
        <v/>
      </c>
      <c r="AA26" s="4">
        <f>AA25+5</f>
        <v/>
      </c>
      <c r="AB26" s="4">
        <f>AB25+5</f>
        <v/>
      </c>
      <c r="AD26" t="inlineStr">
        <is>
          <t>مربی</t>
        </is>
      </c>
      <c r="AE26" t="n">
        <v>3</v>
      </c>
      <c r="AF26">
        <f>AD26&amp;AE26</f>
        <v/>
      </c>
      <c r="AG26" t="n">
        <v>115</v>
      </c>
    </row>
    <row r="27">
      <c r="W27" s="4" t="n">
        <v>24</v>
      </c>
      <c r="X27" s="4">
        <f>X26+5</f>
        <v/>
      </c>
      <c r="Y27" s="4">
        <f>Y26+5</f>
        <v/>
      </c>
      <c r="Z27" s="4">
        <f>Z26+5</f>
        <v/>
      </c>
      <c r="AA27" s="4">
        <f>AA26+5</f>
        <v/>
      </c>
      <c r="AB27" s="4">
        <f>AB26+5</f>
        <v/>
      </c>
      <c r="AD27" t="inlineStr">
        <is>
          <t>مربی</t>
        </is>
      </c>
      <c r="AE27" t="n">
        <v>4</v>
      </c>
      <c r="AF27">
        <f>AD27&amp;AE27</f>
        <v/>
      </c>
      <c r="AG27" t="n">
        <v>120</v>
      </c>
    </row>
    <row r="28">
      <c r="W28" s="4" t="n">
        <v>25</v>
      </c>
      <c r="X28" s="4">
        <f>X27+5</f>
        <v/>
      </c>
      <c r="Y28" s="4">
        <f>Y27+5</f>
        <v/>
      </c>
      <c r="Z28" s="4">
        <f>Z27+5</f>
        <v/>
      </c>
      <c r="AA28" s="4">
        <f>AA27+5</f>
        <v/>
      </c>
      <c r="AB28" s="4">
        <f>AB27+5</f>
        <v/>
      </c>
      <c r="AD28" t="inlineStr">
        <is>
          <t>مربی</t>
        </is>
      </c>
      <c r="AE28" t="n">
        <v>5</v>
      </c>
      <c r="AF28">
        <f>AD28&amp;AE28</f>
        <v/>
      </c>
      <c r="AG28" t="n">
        <v>125</v>
      </c>
      <c r="AJ28" t="n">
        <v>1403</v>
      </c>
      <c r="AK28" t="n">
        <v>68766</v>
      </c>
    </row>
    <row r="29">
      <c r="W29" s="4" t="n">
        <v>26</v>
      </c>
      <c r="X29" s="4">
        <f>X28+5</f>
        <v/>
      </c>
      <c r="Y29" s="4">
        <f>Y28+5</f>
        <v/>
      </c>
      <c r="Z29" s="4">
        <f>Z28+5</f>
        <v/>
      </c>
      <c r="AA29" s="4">
        <f>AA28+5</f>
        <v/>
      </c>
      <c r="AB29" s="4">
        <f>AB28+5</f>
        <v/>
      </c>
      <c r="AD29" t="inlineStr">
        <is>
          <t>مربی</t>
        </is>
      </c>
      <c r="AE29" t="n">
        <v>6</v>
      </c>
      <c r="AF29">
        <f>AD29&amp;AE29</f>
        <v/>
      </c>
      <c r="AG29" t="n">
        <v>130</v>
      </c>
      <c r="AJ29" t="n">
        <v>1404</v>
      </c>
      <c r="AK29" t="n">
        <v>82520</v>
      </c>
    </row>
    <row r="30">
      <c r="W30" s="4" t="n">
        <v>27</v>
      </c>
      <c r="X30" s="4">
        <f>X29+5</f>
        <v/>
      </c>
      <c r="Y30" s="4">
        <f>Y29+5</f>
        <v/>
      </c>
      <c r="Z30" s="4">
        <f>Z29+5</f>
        <v/>
      </c>
      <c r="AA30" s="4">
        <f>AA29+5</f>
        <v/>
      </c>
      <c r="AB30" s="4">
        <f>AB29+5</f>
        <v/>
      </c>
      <c r="AD30" t="inlineStr">
        <is>
          <t>مربی</t>
        </is>
      </c>
      <c r="AE30" t="n">
        <v>7</v>
      </c>
      <c r="AF30">
        <f>AD30&amp;AE30</f>
        <v/>
      </c>
      <c r="AG30" t="n">
        <v>135</v>
      </c>
      <c r="AJ30" t="n">
        <v>1405</v>
      </c>
      <c r="AK30" t="n">
        <v>99024</v>
      </c>
    </row>
    <row r="31">
      <c r="W31" s="4" t="n">
        <v>28</v>
      </c>
      <c r="X31" s="4">
        <f>X30+5</f>
        <v/>
      </c>
      <c r="Y31" s="4">
        <f>Y30+5</f>
        <v/>
      </c>
      <c r="Z31" s="4">
        <f>Z30+5</f>
        <v/>
      </c>
      <c r="AA31" s="4">
        <f>AA30+5</f>
        <v/>
      </c>
      <c r="AB31" s="4">
        <f>AB30+5</f>
        <v/>
      </c>
      <c r="AD31" t="inlineStr">
        <is>
          <t>مربی</t>
        </is>
      </c>
      <c r="AE31" t="n">
        <v>8</v>
      </c>
      <c r="AF31">
        <f>AD31&amp;AE31</f>
        <v/>
      </c>
      <c r="AG31" t="n">
        <v>140</v>
      </c>
    </row>
    <row r="32">
      <c r="W32" s="4" t="n">
        <v>29</v>
      </c>
      <c r="X32" s="4">
        <f>X31+5</f>
        <v/>
      </c>
      <c r="Y32" s="4">
        <f>Y31+5</f>
        <v/>
      </c>
      <c r="Z32" s="4">
        <f>Z31+5</f>
        <v/>
      </c>
      <c r="AA32" s="4">
        <f>AA31+5</f>
        <v/>
      </c>
      <c r="AB32" s="4">
        <f>AB31+5</f>
        <v/>
      </c>
      <c r="AD32" t="inlineStr">
        <is>
          <t>مربی</t>
        </is>
      </c>
      <c r="AE32" t="n">
        <v>9</v>
      </c>
      <c r="AF32">
        <f>AD32&amp;AE32</f>
        <v/>
      </c>
      <c r="AG32" t="n">
        <v>145</v>
      </c>
      <c r="AJ32" t="inlineStr">
        <is>
          <t>مهر الی بهمن 1404</t>
        </is>
      </c>
    </row>
    <row r="33">
      <c r="W33" s="4" t="n">
        <v>30</v>
      </c>
      <c r="X33" s="4">
        <f>X32+5</f>
        <v/>
      </c>
      <c r="Y33" s="4">
        <f>Y32+5</f>
        <v/>
      </c>
      <c r="Z33" s="4">
        <f>Z32+5</f>
        <v/>
      </c>
      <c r="AA33" s="4">
        <f>AA32+5</f>
        <v/>
      </c>
      <c r="AB33" s="4">
        <f>AB32+5</f>
        <v/>
      </c>
      <c r="AD33" t="inlineStr">
        <is>
          <t>مربی</t>
        </is>
      </c>
      <c r="AE33" t="n">
        <v>10</v>
      </c>
      <c r="AF33">
        <f>AD33&amp;AE33</f>
        <v/>
      </c>
      <c r="AG33" t="n">
        <v>150</v>
      </c>
      <c r="AJ33" t="inlineStr">
        <is>
          <t>بهمن 1404 الی تیرماه 1405</t>
        </is>
      </c>
    </row>
    <row r="34">
      <c r="W34" s="4" t="n">
        <v>31</v>
      </c>
      <c r="X34" s="4">
        <f>X33+5</f>
        <v/>
      </c>
      <c r="Y34" s="4">
        <f>Y33+5</f>
        <v/>
      </c>
      <c r="Z34" s="4">
        <f>Z33+5</f>
        <v/>
      </c>
      <c r="AA34" s="4">
        <f>AA33+5</f>
        <v/>
      </c>
      <c r="AB34" s="4">
        <f>AB33+5</f>
        <v/>
      </c>
      <c r="AD34" t="inlineStr">
        <is>
          <t>مربی</t>
        </is>
      </c>
      <c r="AE34" t="n">
        <v>11</v>
      </c>
      <c r="AF34">
        <f>AD34&amp;AE34</f>
        <v/>
      </c>
      <c r="AG34" t="n">
        <v>155</v>
      </c>
    </row>
    <row r="35">
      <c r="W35" s="4" t="n">
        <v>32</v>
      </c>
      <c r="X35" s="4">
        <f>X34+5</f>
        <v/>
      </c>
      <c r="Y35" s="4">
        <f>Y34+5</f>
        <v/>
      </c>
      <c r="Z35" s="4">
        <f>Z34+5</f>
        <v/>
      </c>
      <c r="AA35" s="4">
        <f>AA34+5</f>
        <v/>
      </c>
      <c r="AB35" s="4">
        <f>AB34+5</f>
        <v/>
      </c>
      <c r="AD35" t="inlineStr">
        <is>
          <t>مربی</t>
        </is>
      </c>
      <c r="AE35" t="n">
        <v>12</v>
      </c>
      <c r="AF35">
        <f>AD35&amp;AE35</f>
        <v/>
      </c>
      <c r="AG35" t="n">
        <v>160</v>
      </c>
    </row>
    <row r="36">
      <c r="W36" s="4" t="n">
        <v>33</v>
      </c>
      <c r="X36" s="4">
        <f>X35+5</f>
        <v/>
      </c>
      <c r="Y36" s="4">
        <f>Y35+5</f>
        <v/>
      </c>
      <c r="Z36" s="4">
        <f>Z35+5</f>
        <v/>
      </c>
      <c r="AA36" s="4">
        <f>AA35+5</f>
        <v/>
      </c>
      <c r="AB36" s="4">
        <f>AB35+5</f>
        <v/>
      </c>
      <c r="AD36" t="inlineStr">
        <is>
          <t>مربی</t>
        </is>
      </c>
      <c r="AE36" t="n">
        <v>13</v>
      </c>
      <c r="AF36">
        <f>AD36&amp;AE36</f>
        <v/>
      </c>
      <c r="AG36" t="n">
        <v>165</v>
      </c>
    </row>
    <row r="37">
      <c r="W37" s="4" t="n">
        <v>34</v>
      </c>
      <c r="X37" s="4">
        <f>X36+5</f>
        <v/>
      </c>
      <c r="Y37" s="4">
        <f>Y36+5</f>
        <v/>
      </c>
      <c r="Z37" s="4">
        <f>Z36+5</f>
        <v/>
      </c>
      <c r="AA37" s="4">
        <f>AA36+5</f>
        <v/>
      </c>
      <c r="AB37" s="4">
        <f>AB36+5</f>
        <v/>
      </c>
      <c r="AD37" t="inlineStr">
        <is>
          <t>مربی</t>
        </is>
      </c>
      <c r="AE37" t="n">
        <v>14</v>
      </c>
      <c r="AF37">
        <f>AD37&amp;AE37</f>
        <v/>
      </c>
      <c r="AG37" t="n">
        <v>170</v>
      </c>
    </row>
    <row r="38">
      <c r="W38" s="4" t="n">
        <v>35</v>
      </c>
      <c r="X38" s="4">
        <f>X37+5</f>
        <v/>
      </c>
      <c r="Y38" s="4">
        <f>Y37+5</f>
        <v/>
      </c>
      <c r="Z38" s="4">
        <f>Z37+5</f>
        <v/>
      </c>
      <c r="AA38" s="4">
        <f>AA37+5</f>
        <v/>
      </c>
      <c r="AB38" s="4">
        <f>AB37+5</f>
        <v/>
      </c>
      <c r="AD38" t="inlineStr">
        <is>
          <t>مربی</t>
        </is>
      </c>
      <c r="AE38" t="n">
        <v>15</v>
      </c>
      <c r="AF38">
        <f>AD38&amp;AE38</f>
        <v/>
      </c>
      <c r="AG38" t="n">
        <v>175</v>
      </c>
    </row>
    <row r="39">
      <c r="W39" s="4" t="n">
        <v>36</v>
      </c>
      <c r="X39" s="4">
        <f>X38+5</f>
        <v/>
      </c>
      <c r="Y39" s="4">
        <f>Y38+5</f>
        <v/>
      </c>
      <c r="Z39" s="4">
        <f>Z38+5</f>
        <v/>
      </c>
      <c r="AA39" s="4">
        <f>AA38+5</f>
        <v/>
      </c>
      <c r="AB39" s="4">
        <f>AB38+5</f>
        <v/>
      </c>
      <c r="AD39" t="inlineStr">
        <is>
          <t>مربی</t>
        </is>
      </c>
      <c r="AE39" t="n">
        <v>16</v>
      </c>
      <c r="AF39">
        <f>AD39&amp;AE39</f>
        <v/>
      </c>
      <c r="AG39" t="n">
        <v>180</v>
      </c>
    </row>
    <row r="40">
      <c r="W40" s="4" t="n">
        <v>37</v>
      </c>
      <c r="X40" s="4">
        <f>X39+5</f>
        <v/>
      </c>
      <c r="Y40" s="4">
        <f>Y39+5</f>
        <v/>
      </c>
      <c r="Z40" s="4">
        <f>Z39+5</f>
        <v/>
      </c>
      <c r="AA40" s="4">
        <f>AA39+5</f>
        <v/>
      </c>
      <c r="AB40" s="4">
        <f>AB39+5</f>
        <v/>
      </c>
      <c r="AD40" t="inlineStr">
        <is>
          <t>مربی</t>
        </is>
      </c>
      <c r="AE40" t="n">
        <v>17</v>
      </c>
      <c r="AF40">
        <f>AD40&amp;AE40</f>
        <v/>
      </c>
      <c r="AG40" t="n">
        <v>185</v>
      </c>
    </row>
    <row r="41">
      <c r="W41" s="4" t="n">
        <v>38</v>
      </c>
      <c r="X41" s="4">
        <f>X40+5</f>
        <v/>
      </c>
      <c r="Y41" s="4">
        <f>Y40+5</f>
        <v/>
      </c>
      <c r="Z41" s="4">
        <f>Z40+5</f>
        <v/>
      </c>
      <c r="AA41" s="4">
        <f>AA40+5</f>
        <v/>
      </c>
      <c r="AB41" s="4">
        <f>AB40+5</f>
        <v/>
      </c>
      <c r="AD41" t="inlineStr">
        <is>
          <t>مربی</t>
        </is>
      </c>
      <c r="AE41" t="n">
        <v>18</v>
      </c>
      <c r="AF41">
        <f>AD41&amp;AE41</f>
        <v/>
      </c>
      <c r="AG41" t="n">
        <v>190</v>
      </c>
    </row>
    <row r="42">
      <c r="W42" s="4" t="n">
        <v>39</v>
      </c>
      <c r="X42" s="4">
        <f>X41+5</f>
        <v/>
      </c>
      <c r="Y42" s="4">
        <f>Y41+5</f>
        <v/>
      </c>
      <c r="Z42" s="4">
        <f>Z41+5</f>
        <v/>
      </c>
      <c r="AA42" s="4">
        <f>AA41+5</f>
        <v/>
      </c>
      <c r="AB42" s="4">
        <f>AB41+5</f>
        <v/>
      </c>
      <c r="AD42" t="inlineStr">
        <is>
          <t>مربی</t>
        </is>
      </c>
      <c r="AE42" t="n">
        <v>19</v>
      </c>
      <c r="AF42">
        <f>AD42&amp;AE42</f>
        <v/>
      </c>
      <c r="AG42" t="n">
        <v>195</v>
      </c>
    </row>
    <row r="43">
      <c r="W43" s="4" t="n">
        <v>40</v>
      </c>
      <c r="X43" s="4">
        <f>X42+5</f>
        <v/>
      </c>
      <c r="Y43" s="4">
        <f>Y42+5</f>
        <v/>
      </c>
      <c r="Z43" s="4">
        <f>Z42+5</f>
        <v/>
      </c>
      <c r="AA43" s="4">
        <f>AA42+5</f>
        <v/>
      </c>
      <c r="AB43" s="4">
        <f>AB42+5</f>
        <v/>
      </c>
      <c r="AD43" t="inlineStr">
        <is>
          <t>مربی</t>
        </is>
      </c>
      <c r="AE43" t="n">
        <v>20</v>
      </c>
      <c r="AF43">
        <f>AD43&amp;AE43</f>
        <v/>
      </c>
      <c r="AG43" t="n">
        <v>200</v>
      </c>
    </row>
    <row r="44">
      <c r="W44" s="4" t="n">
        <v>41</v>
      </c>
      <c r="X44" s="4">
        <f>X43+5</f>
        <v/>
      </c>
      <c r="Y44" s="4">
        <f>Y43+5</f>
        <v/>
      </c>
      <c r="Z44" s="4">
        <f>Z43+5</f>
        <v/>
      </c>
      <c r="AA44" s="4">
        <f>AA43+5</f>
        <v/>
      </c>
      <c r="AB44" s="4">
        <f>AB43+5</f>
        <v/>
      </c>
      <c r="AD44" t="inlineStr">
        <is>
          <t>استادیار</t>
        </is>
      </c>
      <c r="AE44" t="n">
        <v>1</v>
      </c>
      <c r="AF44">
        <f>AD44&amp;AE44</f>
        <v/>
      </c>
      <c r="AG44" t="n">
        <v>130</v>
      </c>
    </row>
    <row r="45">
      <c r="W45" s="4" t="n">
        <v>42</v>
      </c>
      <c r="X45" s="4">
        <f>X44+5</f>
        <v/>
      </c>
      <c r="Y45" s="4">
        <f>Y44+5</f>
        <v/>
      </c>
      <c r="Z45" s="4">
        <f>Z44+5</f>
        <v/>
      </c>
      <c r="AA45" s="4">
        <f>AA44+5</f>
        <v/>
      </c>
      <c r="AB45" s="4">
        <f>AB44+5</f>
        <v/>
      </c>
      <c r="AD45" t="inlineStr">
        <is>
          <t>استادیار</t>
        </is>
      </c>
      <c r="AE45" t="n">
        <v>2</v>
      </c>
      <c r="AF45">
        <f>AD45&amp;AE45</f>
        <v/>
      </c>
      <c r="AG45" t="n">
        <v>135</v>
      </c>
    </row>
    <row r="46">
      <c r="W46" s="4" t="n">
        <v>43</v>
      </c>
      <c r="X46" s="4">
        <f>X45+5</f>
        <v/>
      </c>
      <c r="Y46" s="4">
        <f>Y45+5</f>
        <v/>
      </c>
      <c r="Z46" s="4">
        <f>Z45+5</f>
        <v/>
      </c>
      <c r="AA46" s="4">
        <f>AA45+5</f>
        <v/>
      </c>
      <c r="AB46" s="4">
        <f>AB45+5</f>
        <v/>
      </c>
      <c r="AD46" t="inlineStr">
        <is>
          <t>استادیار</t>
        </is>
      </c>
      <c r="AE46" t="n">
        <v>3</v>
      </c>
      <c r="AF46">
        <f>AD46&amp;AE46</f>
        <v/>
      </c>
      <c r="AG46" t="n">
        <v>140</v>
      </c>
    </row>
    <row r="47">
      <c r="W47" s="4" t="n">
        <v>44</v>
      </c>
      <c r="X47" s="4">
        <f>X46+5</f>
        <v/>
      </c>
      <c r="Y47" s="4">
        <f>Y46+5</f>
        <v/>
      </c>
      <c r="Z47" s="4">
        <f>Z46+5</f>
        <v/>
      </c>
      <c r="AA47" s="4">
        <f>AA46+5</f>
        <v/>
      </c>
      <c r="AB47" s="4">
        <f>AB46+5</f>
        <v/>
      </c>
      <c r="AD47" t="inlineStr">
        <is>
          <t>استادیار</t>
        </is>
      </c>
      <c r="AE47" t="n">
        <v>4</v>
      </c>
      <c r="AF47">
        <f>AD47&amp;AE47</f>
        <v/>
      </c>
      <c r="AG47" t="n">
        <v>145</v>
      </c>
    </row>
    <row r="48">
      <c r="W48" s="4" t="n">
        <v>45</v>
      </c>
      <c r="X48" s="4">
        <f>X47+5</f>
        <v/>
      </c>
      <c r="Y48" s="4">
        <f>Y47+5</f>
        <v/>
      </c>
      <c r="Z48" s="4">
        <f>Z47+5</f>
        <v/>
      </c>
      <c r="AA48" s="4">
        <f>AA47+5</f>
        <v/>
      </c>
      <c r="AB48" s="4">
        <f>AB47+5</f>
        <v/>
      </c>
      <c r="AD48" t="inlineStr">
        <is>
          <t>استادیار</t>
        </is>
      </c>
      <c r="AE48" t="n">
        <v>5</v>
      </c>
      <c r="AF48">
        <f>AD48&amp;AE48</f>
        <v/>
      </c>
      <c r="AG48" t="n">
        <v>150</v>
      </c>
    </row>
    <row r="49">
      <c r="W49" s="4" t="n">
        <v>46</v>
      </c>
      <c r="X49" s="4">
        <f>X48+5</f>
        <v/>
      </c>
      <c r="Y49" s="4">
        <f>Y48+5</f>
        <v/>
      </c>
      <c r="Z49" s="4">
        <f>Z48+5</f>
        <v/>
      </c>
      <c r="AA49" s="4">
        <f>AA48+5</f>
        <v/>
      </c>
      <c r="AB49" s="4">
        <f>AB48+5</f>
        <v/>
      </c>
      <c r="AD49" t="inlineStr">
        <is>
          <t>استادیار</t>
        </is>
      </c>
      <c r="AE49" t="n">
        <v>6</v>
      </c>
      <c r="AF49">
        <f>AD49&amp;AE49</f>
        <v/>
      </c>
      <c r="AG49" t="n">
        <v>155</v>
      </c>
    </row>
    <row r="50">
      <c r="W50" s="4" t="n">
        <v>47</v>
      </c>
      <c r="X50" s="4">
        <f>X49+5</f>
        <v/>
      </c>
      <c r="Y50" s="4">
        <f>Y49+5</f>
        <v/>
      </c>
      <c r="Z50" s="4">
        <f>Z49+5</f>
        <v/>
      </c>
      <c r="AA50" s="4">
        <f>AA49+5</f>
        <v/>
      </c>
      <c r="AB50" s="4">
        <f>AB49+5</f>
        <v/>
      </c>
      <c r="AD50" t="inlineStr">
        <is>
          <t>استادیار</t>
        </is>
      </c>
      <c r="AE50" t="n">
        <v>7</v>
      </c>
      <c r="AF50">
        <f>AD50&amp;AE50</f>
        <v/>
      </c>
      <c r="AG50" t="n">
        <v>160</v>
      </c>
    </row>
    <row r="51">
      <c r="W51" s="4" t="n">
        <v>48</v>
      </c>
      <c r="X51" s="4">
        <f>X50+5</f>
        <v/>
      </c>
      <c r="Y51" s="4">
        <f>Y50+5</f>
        <v/>
      </c>
      <c r="Z51" s="4">
        <f>Z50+5</f>
        <v/>
      </c>
      <c r="AA51" s="4">
        <f>AA50+5</f>
        <v/>
      </c>
      <c r="AB51" s="4">
        <f>AB50+5</f>
        <v/>
      </c>
      <c r="AD51" t="inlineStr">
        <is>
          <t>استادیار</t>
        </is>
      </c>
      <c r="AE51" t="n">
        <v>8</v>
      </c>
      <c r="AF51">
        <f>AD51&amp;AE51</f>
        <v/>
      </c>
      <c r="AG51" t="n">
        <v>165</v>
      </c>
    </row>
    <row r="52">
      <c r="W52" s="4" t="n">
        <v>49</v>
      </c>
      <c r="X52" s="4">
        <f>X51+5</f>
        <v/>
      </c>
      <c r="Y52" s="4">
        <f>Y51+5</f>
        <v/>
      </c>
      <c r="Z52" s="4">
        <f>Z51+5</f>
        <v/>
      </c>
      <c r="AA52" s="4">
        <f>AA51+5</f>
        <v/>
      </c>
      <c r="AB52" s="4">
        <f>AB51+5</f>
        <v/>
      </c>
      <c r="AD52" t="inlineStr">
        <is>
          <t>استادیار</t>
        </is>
      </c>
      <c r="AE52" t="n">
        <v>9</v>
      </c>
      <c r="AF52">
        <f>AD52&amp;AE52</f>
        <v/>
      </c>
      <c r="AG52" t="n">
        <v>170</v>
      </c>
    </row>
    <row r="53">
      <c r="W53" s="4" t="n">
        <v>50</v>
      </c>
      <c r="X53" s="4">
        <f>X52+5</f>
        <v/>
      </c>
      <c r="Y53" s="4">
        <f>Y52+5</f>
        <v/>
      </c>
      <c r="Z53" s="4">
        <f>Z52+5</f>
        <v/>
      </c>
      <c r="AA53" s="4">
        <f>AA52+5</f>
        <v/>
      </c>
      <c r="AB53" s="4">
        <f>AB52+5</f>
        <v/>
      </c>
      <c r="AD53" t="inlineStr">
        <is>
          <t>استادیار</t>
        </is>
      </c>
      <c r="AE53" t="n">
        <v>10</v>
      </c>
      <c r="AF53">
        <f>AD53&amp;AE53</f>
        <v/>
      </c>
      <c r="AG53" t="n">
        <v>175</v>
      </c>
    </row>
    <row r="54">
      <c r="W54" s="4" t="n">
        <v>51</v>
      </c>
      <c r="X54" s="4">
        <f>X53+5</f>
        <v/>
      </c>
      <c r="Y54" s="4">
        <f>Y53+5</f>
        <v/>
      </c>
      <c r="Z54" s="4">
        <f>Z53+5</f>
        <v/>
      </c>
      <c r="AA54" s="4">
        <f>AA53+5</f>
        <v/>
      </c>
      <c r="AB54" s="4">
        <f>AB53+5</f>
        <v/>
      </c>
      <c r="AD54" t="inlineStr">
        <is>
          <t>استادیار</t>
        </is>
      </c>
      <c r="AE54" t="n">
        <v>11</v>
      </c>
      <c r="AF54">
        <f>AD54&amp;AE54</f>
        <v/>
      </c>
      <c r="AG54" t="n">
        <v>180</v>
      </c>
    </row>
    <row r="55">
      <c r="W55" s="4" t="n">
        <v>52</v>
      </c>
      <c r="X55" s="4">
        <f>X54+5</f>
        <v/>
      </c>
      <c r="Y55" s="4">
        <f>Y54+5</f>
        <v/>
      </c>
      <c r="Z55" s="4">
        <f>Z54+5</f>
        <v/>
      </c>
      <c r="AA55" s="4">
        <f>AA54+5</f>
        <v/>
      </c>
      <c r="AB55" s="4">
        <f>AB54+5</f>
        <v/>
      </c>
      <c r="AD55" t="inlineStr">
        <is>
          <t>استادیار</t>
        </is>
      </c>
      <c r="AE55" t="n">
        <v>12</v>
      </c>
      <c r="AF55">
        <f>AD55&amp;AE55</f>
        <v/>
      </c>
      <c r="AG55" t="n">
        <v>185</v>
      </c>
    </row>
    <row r="56">
      <c r="W56" s="4" t="n">
        <v>53</v>
      </c>
      <c r="X56" s="4">
        <f>X55+5</f>
        <v/>
      </c>
      <c r="Y56" s="4">
        <f>Y55+5</f>
        <v/>
      </c>
      <c r="Z56" s="4">
        <f>Z55+5</f>
        <v/>
      </c>
      <c r="AA56" s="4">
        <f>AA55+5</f>
        <v/>
      </c>
      <c r="AB56" s="4">
        <f>AB55+5</f>
        <v/>
      </c>
      <c r="AD56" t="inlineStr">
        <is>
          <t>استادیار</t>
        </is>
      </c>
      <c r="AE56" t="n">
        <v>13</v>
      </c>
      <c r="AF56">
        <f>AD56&amp;AE56</f>
        <v/>
      </c>
      <c r="AG56" t="n">
        <v>190</v>
      </c>
    </row>
    <row r="57">
      <c r="AD57" t="inlineStr">
        <is>
          <t>استادیار</t>
        </is>
      </c>
      <c r="AE57" t="n">
        <v>14</v>
      </c>
      <c r="AF57">
        <f>AD57&amp;AE57</f>
        <v/>
      </c>
      <c r="AG57" t="n">
        <v>195</v>
      </c>
    </row>
    <row r="58">
      <c r="AD58" t="inlineStr">
        <is>
          <t>استادیار</t>
        </is>
      </c>
      <c r="AE58" t="n">
        <v>15</v>
      </c>
      <c r="AF58">
        <f>AD58&amp;AE58</f>
        <v/>
      </c>
      <c r="AG58" t="n">
        <v>200</v>
      </c>
    </row>
    <row r="59">
      <c r="AD59" t="inlineStr">
        <is>
          <t>استادیار</t>
        </is>
      </c>
      <c r="AE59" t="n">
        <v>16</v>
      </c>
      <c r="AF59">
        <f>AD59&amp;AE59</f>
        <v/>
      </c>
      <c r="AG59" t="n">
        <v>205</v>
      </c>
    </row>
    <row r="60">
      <c r="AD60" t="inlineStr">
        <is>
          <t>استادیار</t>
        </is>
      </c>
      <c r="AE60" t="n">
        <v>17</v>
      </c>
      <c r="AF60">
        <f>AD60&amp;AE60</f>
        <v/>
      </c>
      <c r="AG60" t="n">
        <v>210</v>
      </c>
    </row>
    <row r="61">
      <c r="AD61" t="inlineStr">
        <is>
          <t>استادیار</t>
        </is>
      </c>
      <c r="AE61" t="n">
        <v>18</v>
      </c>
      <c r="AF61">
        <f>AD61&amp;AE61</f>
        <v/>
      </c>
      <c r="AG61" t="n">
        <v>215</v>
      </c>
    </row>
    <row r="62">
      <c r="AD62" t="inlineStr">
        <is>
          <t>استادیار</t>
        </is>
      </c>
      <c r="AE62" t="n">
        <v>19</v>
      </c>
      <c r="AF62">
        <f>AD62&amp;AE62</f>
        <v/>
      </c>
      <c r="AG62" t="n">
        <v>220</v>
      </c>
    </row>
    <row r="63">
      <c r="AD63" t="inlineStr">
        <is>
          <t>استادیار</t>
        </is>
      </c>
      <c r="AE63" t="n">
        <v>20</v>
      </c>
      <c r="AF63">
        <f>AD63&amp;AE63</f>
        <v/>
      </c>
      <c r="AG63" t="n">
        <v>225</v>
      </c>
    </row>
    <row r="64">
      <c r="AD64" t="inlineStr">
        <is>
          <t>دانشیار</t>
        </is>
      </c>
      <c r="AE64" t="n">
        <v>1</v>
      </c>
      <c r="AF64">
        <f>AD64&amp;AE64</f>
        <v/>
      </c>
      <c r="AG64" t="n">
        <v>150</v>
      </c>
    </row>
    <row r="65">
      <c r="AD65" t="inlineStr">
        <is>
          <t>دانشیار</t>
        </is>
      </c>
      <c r="AE65" t="n">
        <v>2</v>
      </c>
      <c r="AF65">
        <f>AD65&amp;AE65</f>
        <v/>
      </c>
      <c r="AG65" t="n">
        <v>155</v>
      </c>
    </row>
    <row r="66">
      <c r="AD66" t="inlineStr">
        <is>
          <t>دانشیار</t>
        </is>
      </c>
      <c r="AE66" t="n">
        <v>3</v>
      </c>
      <c r="AF66">
        <f>AD66&amp;AE66</f>
        <v/>
      </c>
      <c r="AG66" t="n">
        <v>160</v>
      </c>
    </row>
    <row r="67">
      <c r="AD67" t="inlineStr">
        <is>
          <t>دانشیار</t>
        </is>
      </c>
      <c r="AE67" t="n">
        <v>4</v>
      </c>
      <c r="AF67">
        <f>AD67&amp;AE67</f>
        <v/>
      </c>
      <c r="AG67" t="n">
        <v>165</v>
      </c>
    </row>
    <row r="68">
      <c r="AD68" t="inlineStr">
        <is>
          <t>دانشیار</t>
        </is>
      </c>
      <c r="AE68" t="n">
        <v>5</v>
      </c>
      <c r="AF68">
        <f>AD68&amp;AE68</f>
        <v/>
      </c>
      <c r="AG68" t="n">
        <v>170</v>
      </c>
    </row>
    <row r="69">
      <c r="AD69" t="inlineStr">
        <is>
          <t>دانشیار</t>
        </is>
      </c>
      <c r="AE69" t="n">
        <v>6</v>
      </c>
      <c r="AF69">
        <f>AD69&amp;AE69</f>
        <v/>
      </c>
      <c r="AG69" t="n">
        <v>175</v>
      </c>
    </row>
    <row r="70">
      <c r="AD70" t="inlineStr">
        <is>
          <t>دانشیار</t>
        </is>
      </c>
      <c r="AE70" t="n">
        <v>7</v>
      </c>
      <c r="AF70">
        <f>AD70&amp;AE70</f>
        <v/>
      </c>
      <c r="AG70" t="n">
        <v>180</v>
      </c>
    </row>
    <row r="71">
      <c r="AD71" t="inlineStr">
        <is>
          <t>دانشیار</t>
        </is>
      </c>
      <c r="AE71" t="n">
        <v>8</v>
      </c>
      <c r="AF71">
        <f>AD71&amp;AE71</f>
        <v/>
      </c>
      <c r="AG71" t="n">
        <v>185</v>
      </c>
    </row>
    <row r="72">
      <c r="AD72" t="inlineStr">
        <is>
          <t>دانشیار</t>
        </is>
      </c>
      <c r="AE72" t="n">
        <v>9</v>
      </c>
      <c r="AF72">
        <f>AD72&amp;AE72</f>
        <v/>
      </c>
      <c r="AG72" t="n">
        <v>190</v>
      </c>
    </row>
    <row r="73">
      <c r="AD73" t="inlineStr">
        <is>
          <t>دانشیار</t>
        </is>
      </c>
      <c r="AE73" t="n">
        <v>10</v>
      </c>
      <c r="AF73">
        <f>AD73&amp;AE73</f>
        <v/>
      </c>
      <c r="AG73" t="n">
        <v>195</v>
      </c>
    </row>
    <row r="74">
      <c r="AD74" t="inlineStr">
        <is>
          <t>دانشیار</t>
        </is>
      </c>
      <c r="AE74" t="n">
        <v>11</v>
      </c>
      <c r="AF74">
        <f>AD74&amp;AE74</f>
        <v/>
      </c>
      <c r="AG74" t="n">
        <v>200</v>
      </c>
    </row>
    <row r="75">
      <c r="AD75" t="inlineStr">
        <is>
          <t>دانشیار</t>
        </is>
      </c>
      <c r="AE75" t="n">
        <v>12</v>
      </c>
      <c r="AF75">
        <f>AD75&amp;AE75</f>
        <v/>
      </c>
      <c r="AG75" t="n">
        <v>205</v>
      </c>
    </row>
    <row r="76">
      <c r="AD76" t="inlineStr">
        <is>
          <t>دانشیار</t>
        </is>
      </c>
      <c r="AE76" t="n">
        <v>13</v>
      </c>
      <c r="AF76">
        <f>AD76&amp;AE76</f>
        <v/>
      </c>
      <c r="AG76" t="n">
        <v>210</v>
      </c>
    </row>
    <row r="77">
      <c r="AD77" t="inlineStr">
        <is>
          <t>دانشیار</t>
        </is>
      </c>
      <c r="AE77" t="n">
        <v>14</v>
      </c>
      <c r="AF77">
        <f>AD77&amp;AE77</f>
        <v/>
      </c>
      <c r="AG77" t="n">
        <v>215</v>
      </c>
    </row>
    <row r="78">
      <c r="AD78" t="inlineStr">
        <is>
          <t>دانشیار</t>
        </is>
      </c>
      <c r="AE78" t="n">
        <v>15</v>
      </c>
      <c r="AF78">
        <f>AD78&amp;AE78</f>
        <v/>
      </c>
      <c r="AG78" t="n">
        <v>220</v>
      </c>
    </row>
    <row r="79">
      <c r="AD79" t="inlineStr">
        <is>
          <t>دانشیار</t>
        </is>
      </c>
      <c r="AE79" t="n">
        <v>16</v>
      </c>
      <c r="AF79">
        <f>AD79&amp;AE79</f>
        <v/>
      </c>
      <c r="AG79" t="n">
        <v>225</v>
      </c>
    </row>
    <row r="80">
      <c r="AD80" t="inlineStr">
        <is>
          <t>دانشیار</t>
        </is>
      </c>
      <c r="AE80" t="n">
        <v>17</v>
      </c>
      <c r="AF80">
        <f>AD80&amp;AE80</f>
        <v/>
      </c>
      <c r="AG80" t="n">
        <v>230</v>
      </c>
    </row>
    <row r="81">
      <c r="AD81" t="inlineStr">
        <is>
          <t>دانشیار</t>
        </is>
      </c>
      <c r="AE81" t="n">
        <v>18</v>
      </c>
      <c r="AF81">
        <f>AD81&amp;AE81</f>
        <v/>
      </c>
      <c r="AG81" t="n">
        <v>235</v>
      </c>
    </row>
    <row r="82">
      <c r="AD82" t="inlineStr">
        <is>
          <t>دانشیار</t>
        </is>
      </c>
      <c r="AE82" t="n">
        <v>19</v>
      </c>
      <c r="AF82">
        <f>AD82&amp;AE82</f>
        <v/>
      </c>
      <c r="AG82" t="n">
        <v>240</v>
      </c>
    </row>
    <row r="83">
      <c r="AD83" t="inlineStr">
        <is>
          <t>دانشیار</t>
        </is>
      </c>
      <c r="AE83" t="n">
        <v>20</v>
      </c>
      <c r="AF83">
        <f>AD83&amp;AE83</f>
        <v/>
      </c>
      <c r="AG83" t="n">
        <v>245</v>
      </c>
    </row>
    <row r="84">
      <c r="AD84" t="inlineStr">
        <is>
          <t>استاد</t>
        </is>
      </c>
      <c r="AE84" t="n">
        <v>1</v>
      </c>
      <c r="AF84">
        <f>AD84&amp;AE84</f>
        <v/>
      </c>
      <c r="AG84" t="n">
        <v>175</v>
      </c>
    </row>
    <row r="85">
      <c r="AD85" t="inlineStr">
        <is>
          <t>استاد</t>
        </is>
      </c>
      <c r="AE85" t="n">
        <v>2</v>
      </c>
      <c r="AF85">
        <f>AD85&amp;AE85</f>
        <v/>
      </c>
      <c r="AG85" t="n">
        <v>180</v>
      </c>
    </row>
    <row r="86">
      <c r="AD86" t="inlineStr">
        <is>
          <t>استاد</t>
        </is>
      </c>
      <c r="AE86" t="n">
        <v>3</v>
      </c>
      <c r="AF86">
        <f>AD86&amp;AE86</f>
        <v/>
      </c>
      <c r="AG86" t="n">
        <v>185</v>
      </c>
    </row>
    <row r="87">
      <c r="AD87" t="inlineStr">
        <is>
          <t>استاد</t>
        </is>
      </c>
      <c r="AE87" t="n">
        <v>4</v>
      </c>
      <c r="AF87">
        <f>AD87&amp;AE87</f>
        <v/>
      </c>
      <c r="AG87" t="n">
        <v>190</v>
      </c>
    </row>
    <row r="88">
      <c r="AD88" t="inlineStr">
        <is>
          <t>استاد</t>
        </is>
      </c>
      <c r="AE88" t="n">
        <v>5</v>
      </c>
      <c r="AF88">
        <f>AD88&amp;AE88</f>
        <v/>
      </c>
      <c r="AG88" t="n">
        <v>195</v>
      </c>
    </row>
    <row r="89">
      <c r="AD89" t="inlineStr">
        <is>
          <t>استاد</t>
        </is>
      </c>
      <c r="AE89" t="n">
        <v>6</v>
      </c>
      <c r="AF89">
        <f>AD89&amp;AE89</f>
        <v/>
      </c>
      <c r="AG89" t="n">
        <v>200</v>
      </c>
    </row>
    <row r="90">
      <c r="AD90" t="inlineStr">
        <is>
          <t>استاد</t>
        </is>
      </c>
      <c r="AE90" t="n">
        <v>7</v>
      </c>
      <c r="AF90">
        <f>AD90&amp;AE90</f>
        <v/>
      </c>
      <c r="AG90" t="n">
        <v>205</v>
      </c>
    </row>
    <row r="91">
      <c r="AD91" t="inlineStr">
        <is>
          <t>استاد</t>
        </is>
      </c>
      <c r="AE91" t="n">
        <v>8</v>
      </c>
      <c r="AF91">
        <f>AD91&amp;AE91</f>
        <v/>
      </c>
      <c r="AG91" t="n">
        <v>210</v>
      </c>
    </row>
    <row r="92">
      <c r="AD92" t="inlineStr">
        <is>
          <t>استاد</t>
        </is>
      </c>
      <c r="AE92" t="n">
        <v>9</v>
      </c>
      <c r="AF92">
        <f>AD92&amp;AE92</f>
        <v/>
      </c>
      <c r="AG92" t="n">
        <v>215</v>
      </c>
    </row>
    <row r="93">
      <c r="AD93" t="inlineStr">
        <is>
          <t>استاد</t>
        </is>
      </c>
      <c r="AE93" t="n">
        <v>10</v>
      </c>
      <c r="AF93">
        <f>AD93&amp;AE93</f>
        <v/>
      </c>
      <c r="AG93" t="n">
        <v>220</v>
      </c>
    </row>
    <row r="94">
      <c r="AD94" t="inlineStr">
        <is>
          <t>استاد</t>
        </is>
      </c>
      <c r="AE94" t="n">
        <v>11</v>
      </c>
      <c r="AF94">
        <f>AD94&amp;AE94</f>
        <v/>
      </c>
      <c r="AG94" t="n">
        <v>225</v>
      </c>
    </row>
    <row r="95">
      <c r="AD95" t="inlineStr">
        <is>
          <t>استاد</t>
        </is>
      </c>
      <c r="AE95" t="n">
        <v>12</v>
      </c>
      <c r="AF95">
        <f>AD95&amp;AE95</f>
        <v/>
      </c>
      <c r="AG95" t="n">
        <v>230</v>
      </c>
    </row>
    <row r="96">
      <c r="AD96" t="inlineStr">
        <is>
          <t>استاد</t>
        </is>
      </c>
      <c r="AE96" t="n">
        <v>13</v>
      </c>
      <c r="AF96">
        <f>AD96&amp;AE96</f>
        <v/>
      </c>
      <c r="AG96" t="n">
        <v>235</v>
      </c>
    </row>
    <row r="97">
      <c r="AD97" t="inlineStr">
        <is>
          <t>استاد</t>
        </is>
      </c>
      <c r="AE97" t="n">
        <v>14</v>
      </c>
      <c r="AF97">
        <f>AD97&amp;AE97</f>
        <v/>
      </c>
      <c r="AG97" t="n">
        <v>240</v>
      </c>
    </row>
    <row r="98">
      <c r="AD98" t="inlineStr">
        <is>
          <t>استاد</t>
        </is>
      </c>
      <c r="AE98" t="n">
        <v>15</v>
      </c>
      <c r="AF98">
        <f>AD98&amp;AE98</f>
        <v/>
      </c>
      <c r="AG98" t="n">
        <v>245</v>
      </c>
    </row>
    <row r="99">
      <c r="AD99" t="inlineStr">
        <is>
          <t>استاد</t>
        </is>
      </c>
      <c r="AE99" t="n">
        <v>16</v>
      </c>
      <c r="AF99">
        <f>AD99&amp;AE99</f>
        <v/>
      </c>
      <c r="AG99" t="n">
        <v>250</v>
      </c>
    </row>
    <row r="100">
      <c r="AD100" t="inlineStr">
        <is>
          <t>استاد</t>
        </is>
      </c>
      <c r="AE100" t="n">
        <v>17</v>
      </c>
      <c r="AF100">
        <f>AD100&amp;AE100</f>
        <v/>
      </c>
      <c r="AG100" t="n">
        <v>255</v>
      </c>
    </row>
    <row r="101">
      <c r="AD101" t="inlineStr">
        <is>
          <t>استاد</t>
        </is>
      </c>
      <c r="AE101" t="n">
        <v>18</v>
      </c>
      <c r="AF101">
        <f>AD101&amp;AE101</f>
        <v/>
      </c>
      <c r="AG101" t="n">
        <v>260</v>
      </c>
    </row>
    <row r="102">
      <c r="AD102" t="inlineStr">
        <is>
          <t>استاد</t>
        </is>
      </c>
      <c r="AE102" t="n">
        <v>19</v>
      </c>
      <c r="AF102">
        <f>AD102&amp;AE102</f>
        <v/>
      </c>
      <c r="AG102" t="n">
        <v>265</v>
      </c>
    </row>
    <row r="103">
      <c r="AD103" t="inlineStr">
        <is>
          <t>استاد</t>
        </is>
      </c>
      <c r="AE103" t="n">
        <v>20</v>
      </c>
      <c r="AF103">
        <f>AD103&amp;AE103</f>
        <v/>
      </c>
      <c r="AG103" t="n">
        <v>270</v>
      </c>
    </row>
    <row r="104"/>
    <row r="105">
      <c r="AC105" t="inlineStr">
        <is>
          <t>فوق العاده مخصوص</t>
        </is>
      </c>
      <c r="AD105" t="inlineStr">
        <is>
          <t>استاد</t>
        </is>
      </c>
      <c r="AE105" t="inlineStr">
        <is>
          <t>غیرتمام وقت</t>
        </is>
      </c>
      <c r="AF105">
        <f>AC105&amp;AD105&amp;AE105</f>
        <v/>
      </c>
      <c r="AG105" t="n">
        <v>2.98</v>
      </c>
    </row>
    <row r="106">
      <c r="AC106" t="inlineStr">
        <is>
          <t>فوق العاده مخصوص</t>
        </is>
      </c>
      <c r="AD106" t="inlineStr">
        <is>
          <t>دانشیار</t>
        </is>
      </c>
      <c r="AE106" t="inlineStr">
        <is>
          <t>غیرتمام وقت</t>
        </is>
      </c>
      <c r="AF106">
        <f>AC106&amp;AD106&amp;AE106</f>
        <v/>
      </c>
      <c r="AG106" t="n">
        <v>2.87</v>
      </c>
    </row>
    <row r="107">
      <c r="AC107" t="inlineStr">
        <is>
          <t>فوق العاده مخصوص</t>
        </is>
      </c>
      <c r="AD107" t="inlineStr">
        <is>
          <t>استادیار</t>
        </is>
      </c>
      <c r="AE107" t="inlineStr">
        <is>
          <t>غیرتمام وقت</t>
        </is>
      </c>
      <c r="AF107">
        <f>AC107&amp;AD107&amp;AE107</f>
        <v/>
      </c>
      <c r="AG107" t="n">
        <v>2.6</v>
      </c>
    </row>
    <row r="108">
      <c r="AC108" t="inlineStr">
        <is>
          <t>فوق العاده مخصوص</t>
        </is>
      </c>
      <c r="AD108" t="inlineStr">
        <is>
          <t>مربی</t>
        </is>
      </c>
      <c r="AE108" t="inlineStr">
        <is>
          <t>غیرتمام وقت</t>
        </is>
      </c>
      <c r="AF108">
        <f>AC108&amp;AD108&amp;AE108</f>
        <v/>
      </c>
      <c r="AG108" t="n">
        <v>2.1</v>
      </c>
    </row>
    <row r="109">
      <c r="AC109" t="inlineStr">
        <is>
          <t>فوق العاده مخصوص</t>
        </is>
      </c>
      <c r="AD109" t="inlineStr">
        <is>
          <t>مربی آموزشگاه</t>
        </is>
      </c>
      <c r="AE109" t="inlineStr">
        <is>
          <t>غیرتمام وقت</t>
        </is>
      </c>
      <c r="AF109">
        <f>AC109&amp;AD109&amp;AE109</f>
        <v/>
      </c>
      <c r="AG109" t="n">
        <v>1.77</v>
      </c>
    </row>
    <row r="110">
      <c r="AC110" t="inlineStr">
        <is>
          <t>فوق العاده مخصوص</t>
        </is>
      </c>
      <c r="AD110" t="inlineStr">
        <is>
          <t>استاد</t>
        </is>
      </c>
      <c r="AE110" t="inlineStr">
        <is>
          <t>تمام وقت</t>
        </is>
      </c>
      <c r="AF110">
        <f>AC110&amp;AD110&amp;AE110</f>
        <v/>
      </c>
      <c r="AG110" t="n">
        <v>4.768</v>
      </c>
    </row>
    <row r="111">
      <c r="AC111" t="inlineStr">
        <is>
          <t>فوق العاده مخصوص</t>
        </is>
      </c>
      <c r="AD111" t="inlineStr">
        <is>
          <t>دانشیار</t>
        </is>
      </c>
      <c r="AE111" t="inlineStr">
        <is>
          <t>تمام وقت</t>
        </is>
      </c>
      <c r="AF111">
        <f>AC111&amp;AD111&amp;AE111</f>
        <v/>
      </c>
      <c r="AG111" t="n">
        <v>4.592000000000001</v>
      </c>
    </row>
    <row r="112">
      <c r="AC112" t="inlineStr">
        <is>
          <t>فوق العاده مخصوص</t>
        </is>
      </c>
      <c r="AD112" t="inlineStr">
        <is>
          <t>استادیار</t>
        </is>
      </c>
      <c r="AE112" t="inlineStr">
        <is>
          <t>تمام وقت</t>
        </is>
      </c>
      <c r="AF112">
        <f>AC112&amp;AD112&amp;AE112</f>
        <v/>
      </c>
      <c r="AG112" t="n">
        <v>4.16</v>
      </c>
    </row>
    <row r="113">
      <c r="AC113" t="inlineStr">
        <is>
          <t>فوق العاده مخصوص</t>
        </is>
      </c>
      <c r="AD113" t="inlineStr">
        <is>
          <t>مربی</t>
        </is>
      </c>
      <c r="AE113" t="inlineStr">
        <is>
          <t>تمام وقت</t>
        </is>
      </c>
      <c r="AF113">
        <f>AC113&amp;AD113&amp;AE113</f>
        <v/>
      </c>
      <c r="AG113" t="n">
        <v>3.36</v>
      </c>
    </row>
    <row r="114">
      <c r="AC114" t="inlineStr">
        <is>
          <t>فوق العاده مخصوص</t>
        </is>
      </c>
      <c r="AD114" t="inlineStr">
        <is>
          <t>مربی آموزشگاه</t>
        </is>
      </c>
      <c r="AE114" t="inlineStr">
        <is>
          <t>تمام وقت</t>
        </is>
      </c>
      <c r="AF114">
        <f>AC114&amp;AD114&amp;AE114</f>
        <v/>
      </c>
      <c r="AG114" t="n">
        <v>2.832</v>
      </c>
    </row>
    <row r="115">
      <c r="AF115">
        <f>AC115&amp;AD115&amp;AE115</f>
        <v/>
      </c>
    </row>
    <row r="116">
      <c r="AF116">
        <f>AC116&amp;AD116&amp;AE116</f>
        <v/>
      </c>
    </row>
    <row r="117">
      <c r="AC117" t="inlineStr">
        <is>
          <t>فوق العاده جذب</t>
        </is>
      </c>
      <c r="AD117" t="inlineStr">
        <is>
          <t>استاد</t>
        </is>
      </c>
      <c r="AE117" t="inlineStr">
        <is>
          <t>غیرتمام وقت</t>
        </is>
      </c>
      <c r="AF117">
        <f>AC117&amp;AD117&amp;AE117</f>
        <v/>
      </c>
      <c r="AG117" t="n">
        <v>5.42</v>
      </c>
    </row>
    <row r="118">
      <c r="AC118" t="inlineStr">
        <is>
          <t>فوق العاده جذب</t>
        </is>
      </c>
      <c r="AD118" t="inlineStr">
        <is>
          <t>دانشیار</t>
        </is>
      </c>
      <c r="AE118" t="inlineStr">
        <is>
          <t>غیرتمام وقت</t>
        </is>
      </c>
      <c r="AF118">
        <f>AC118&amp;AD118&amp;AE118</f>
        <v/>
      </c>
      <c r="AG118" t="n">
        <v>5.13</v>
      </c>
    </row>
    <row r="119">
      <c r="AC119" t="inlineStr">
        <is>
          <t>فوق العاده جذب</t>
        </is>
      </c>
      <c r="AD119" t="inlineStr">
        <is>
          <t>استادیار</t>
        </is>
      </c>
      <c r="AE119" t="inlineStr">
        <is>
          <t>غیرتمام وقت</t>
        </is>
      </c>
      <c r="AF119">
        <f>AC119&amp;AD119&amp;AE119</f>
        <v/>
      </c>
      <c r="AG119" t="n">
        <v>5</v>
      </c>
    </row>
    <row r="120">
      <c r="AC120" t="inlineStr">
        <is>
          <t>فوق العاده جذب</t>
        </is>
      </c>
      <c r="AD120" t="inlineStr">
        <is>
          <t>مربی</t>
        </is>
      </c>
      <c r="AE120" t="inlineStr">
        <is>
          <t>غیرتمام وقت</t>
        </is>
      </c>
      <c r="AF120">
        <f>AC120&amp;AD120&amp;AE120</f>
        <v/>
      </c>
      <c r="AG120" t="n">
        <v>4.86</v>
      </c>
    </row>
    <row r="121">
      <c r="AC121" t="inlineStr">
        <is>
          <t>فوق العاده جذب</t>
        </is>
      </c>
      <c r="AD121" t="inlineStr">
        <is>
          <t>مربی آموزشگاه</t>
        </is>
      </c>
      <c r="AE121" t="inlineStr">
        <is>
          <t>غیرتمام وقت</t>
        </is>
      </c>
      <c r="AF121">
        <f>AC121&amp;AD121&amp;AE121</f>
        <v/>
      </c>
      <c r="AG121" t="n">
        <v>4.76</v>
      </c>
    </row>
    <row r="122">
      <c r="AC122" t="inlineStr">
        <is>
          <t>فوق العاده جذب</t>
        </is>
      </c>
      <c r="AD122" t="inlineStr">
        <is>
          <t>استاد</t>
        </is>
      </c>
      <c r="AE122" t="inlineStr">
        <is>
          <t>تمام وقت</t>
        </is>
      </c>
      <c r="AF122">
        <f>AC122&amp;AD122&amp;AE122</f>
        <v/>
      </c>
      <c r="AG122" t="n">
        <v>8.672000000000001</v>
      </c>
    </row>
    <row r="123">
      <c r="AC123" t="inlineStr">
        <is>
          <t>فوق العاده جذب</t>
        </is>
      </c>
      <c r="AD123" t="inlineStr">
        <is>
          <t>دانشیار</t>
        </is>
      </c>
      <c r="AE123" t="inlineStr">
        <is>
          <t>تمام وقت</t>
        </is>
      </c>
      <c r="AF123">
        <f>AC123&amp;AD123&amp;AE123</f>
        <v/>
      </c>
      <c r="AG123" t="n">
        <v>8.208</v>
      </c>
    </row>
    <row r="124">
      <c r="AC124" t="inlineStr">
        <is>
          <t>فوق العاده جذب</t>
        </is>
      </c>
      <c r="AD124" t="inlineStr">
        <is>
          <t>استادیار</t>
        </is>
      </c>
      <c r="AE124" t="inlineStr">
        <is>
          <t>تمام وقت</t>
        </is>
      </c>
      <c r="AF124">
        <f>AC124&amp;AD124&amp;AE124</f>
        <v/>
      </c>
      <c r="AG124" t="n">
        <v>8</v>
      </c>
    </row>
    <row r="125">
      <c r="AC125" t="inlineStr">
        <is>
          <t>فوق العاده جذب</t>
        </is>
      </c>
      <c r="AD125" t="inlineStr">
        <is>
          <t>مربی</t>
        </is>
      </c>
      <c r="AE125" t="inlineStr">
        <is>
          <t>تمام وقت</t>
        </is>
      </c>
      <c r="AF125">
        <f>AC125&amp;AD125&amp;AE125</f>
        <v/>
      </c>
      <c r="AG125" t="n">
        <v>7.776000000000001</v>
      </c>
    </row>
    <row r="126">
      <c r="AC126" t="inlineStr">
        <is>
          <t>فوق العاده جذب</t>
        </is>
      </c>
      <c r="AD126" t="inlineStr">
        <is>
          <t>مربی آموزشگاه</t>
        </is>
      </c>
      <c r="AE126" t="inlineStr">
        <is>
          <t>تمام وقت</t>
        </is>
      </c>
      <c r="AF126">
        <f>AC126&amp;AD126&amp;AE126</f>
        <v/>
      </c>
      <c r="AG126" t="n">
        <v>7.616</v>
      </c>
    </row>
    <row r="127">
      <c r="AD127" s="4" t="inlineStr">
        <is>
          <t>مربی آموزشگاه</t>
        </is>
      </c>
      <c r="AE127" t="n">
        <v>21</v>
      </c>
      <c r="AF127">
        <f>AD127&amp;AE127</f>
        <v/>
      </c>
      <c r="AG127" t="n">
        <v>195</v>
      </c>
    </row>
    <row r="128">
      <c r="AD128" s="4" t="inlineStr">
        <is>
          <t>مربی آموزشگاه</t>
        </is>
      </c>
      <c r="AE128" t="n">
        <v>22</v>
      </c>
      <c r="AF128">
        <f>AD128&amp;AE128</f>
        <v/>
      </c>
      <c r="AG128" t="n">
        <v>200</v>
      </c>
    </row>
    <row r="129">
      <c r="AD129" s="4" t="inlineStr">
        <is>
          <t>مربی آموزشگاه</t>
        </is>
      </c>
      <c r="AE129" t="n">
        <v>23</v>
      </c>
      <c r="AF129">
        <f>AD129&amp;AE129</f>
        <v/>
      </c>
      <c r="AG129" t="n">
        <v>205</v>
      </c>
    </row>
    <row r="130">
      <c r="AD130" s="4" t="inlineStr">
        <is>
          <t>مربی آموزشگاه</t>
        </is>
      </c>
      <c r="AE130" t="n">
        <v>24</v>
      </c>
      <c r="AF130">
        <f>AD130&amp;AE130</f>
        <v/>
      </c>
      <c r="AG130" t="n">
        <v>210</v>
      </c>
    </row>
    <row r="131">
      <c r="AD131" s="4" t="inlineStr">
        <is>
          <t>مربی آموزشگاه</t>
        </is>
      </c>
      <c r="AE131" t="n">
        <v>25</v>
      </c>
      <c r="AF131">
        <f>AD131&amp;AE131</f>
        <v/>
      </c>
      <c r="AG131" t="n">
        <v>215</v>
      </c>
    </row>
    <row r="132">
      <c r="AD132" t="inlineStr">
        <is>
          <t>مربی</t>
        </is>
      </c>
      <c r="AE132" t="n">
        <v>21</v>
      </c>
      <c r="AF132">
        <f>AD132&amp;AE132</f>
        <v/>
      </c>
      <c r="AG132" t="n">
        <v>205</v>
      </c>
    </row>
    <row r="133">
      <c r="AD133" t="inlineStr">
        <is>
          <t>مربی</t>
        </is>
      </c>
      <c r="AE133" t="n">
        <v>22</v>
      </c>
      <c r="AF133">
        <f>AD133&amp;AE133</f>
        <v/>
      </c>
      <c r="AG133" t="n">
        <v>210</v>
      </c>
    </row>
    <row r="134">
      <c r="AD134" t="inlineStr">
        <is>
          <t>مربی</t>
        </is>
      </c>
      <c r="AE134" t="n">
        <v>23</v>
      </c>
      <c r="AF134">
        <f>AD134&amp;AE134</f>
        <v/>
      </c>
      <c r="AG134" t="n">
        <v>215</v>
      </c>
    </row>
    <row r="135">
      <c r="AD135" t="inlineStr">
        <is>
          <t>مربی</t>
        </is>
      </c>
      <c r="AE135" t="n">
        <v>24</v>
      </c>
      <c r="AF135">
        <f>AD135&amp;AE135</f>
        <v/>
      </c>
      <c r="AG135" t="n">
        <v>220</v>
      </c>
    </row>
    <row r="136">
      <c r="AD136" t="inlineStr">
        <is>
          <t>مربی</t>
        </is>
      </c>
      <c r="AE136" t="n">
        <v>25</v>
      </c>
      <c r="AF136">
        <f>AD136&amp;AE136</f>
        <v/>
      </c>
      <c r="AG136" t="n">
        <v>225</v>
      </c>
    </row>
    <row r="137">
      <c r="AD137" t="inlineStr">
        <is>
          <t>استادیار</t>
        </is>
      </c>
      <c r="AE137" t="n">
        <v>21</v>
      </c>
      <c r="AF137">
        <f>AD137&amp;AE137</f>
        <v/>
      </c>
      <c r="AG137" t="n">
        <v>230</v>
      </c>
    </row>
    <row r="138">
      <c r="AD138" t="inlineStr">
        <is>
          <t>استادیار</t>
        </is>
      </c>
      <c r="AE138" t="n">
        <v>22</v>
      </c>
      <c r="AF138">
        <f>AD138&amp;AE138</f>
        <v/>
      </c>
      <c r="AG138" t="n">
        <v>235</v>
      </c>
    </row>
    <row r="139">
      <c r="AD139" t="inlineStr">
        <is>
          <t>استادیار</t>
        </is>
      </c>
      <c r="AE139" t="n">
        <v>23</v>
      </c>
      <c r="AF139">
        <f>AD139&amp;AE139</f>
        <v/>
      </c>
      <c r="AG139" t="n">
        <v>240</v>
      </c>
    </row>
    <row r="140">
      <c r="AD140" t="inlineStr">
        <is>
          <t>استادیار</t>
        </is>
      </c>
      <c r="AE140" t="n">
        <v>24</v>
      </c>
      <c r="AF140">
        <f>AD140&amp;AE140</f>
        <v/>
      </c>
      <c r="AG140" t="n">
        <v>245</v>
      </c>
    </row>
    <row r="141">
      <c r="AD141" t="inlineStr">
        <is>
          <t>استادیار</t>
        </is>
      </c>
      <c r="AE141" t="n">
        <v>25</v>
      </c>
      <c r="AF141">
        <f>AD141&amp;AE141</f>
        <v/>
      </c>
      <c r="AG141" t="n">
        <v>250</v>
      </c>
    </row>
    <row r="142">
      <c r="AD142" t="inlineStr">
        <is>
          <t>استاد</t>
        </is>
      </c>
      <c r="AE142" t="n">
        <v>21</v>
      </c>
      <c r="AF142">
        <f>AD142&amp;AE142</f>
        <v/>
      </c>
      <c r="AG142" t="n">
        <v>275</v>
      </c>
    </row>
    <row r="143">
      <c r="AD143" t="inlineStr">
        <is>
          <t>استاد</t>
        </is>
      </c>
      <c r="AE143" t="n">
        <v>22</v>
      </c>
      <c r="AF143">
        <f>AD143&amp;AE143</f>
        <v/>
      </c>
      <c r="AG143" t="n">
        <v>280</v>
      </c>
    </row>
    <row r="144">
      <c r="AD144" t="inlineStr">
        <is>
          <t>استاد</t>
        </is>
      </c>
      <c r="AE144" t="n">
        <v>23</v>
      </c>
      <c r="AF144">
        <f>AD144&amp;AE144</f>
        <v/>
      </c>
      <c r="AG144" t="n">
        <v>285</v>
      </c>
    </row>
    <row r="145">
      <c r="AD145" t="inlineStr">
        <is>
          <t>استاد</t>
        </is>
      </c>
      <c r="AE145" t="n">
        <v>24</v>
      </c>
      <c r="AF145">
        <f>AD145&amp;AE145</f>
        <v/>
      </c>
      <c r="AG145" t="n">
        <v>290</v>
      </c>
    </row>
    <row r="146">
      <c r="AD146" t="inlineStr">
        <is>
          <t>استاد</t>
        </is>
      </c>
      <c r="AE146" t="n">
        <v>25</v>
      </c>
      <c r="AF146">
        <f>AD146&amp;AE146</f>
        <v/>
      </c>
      <c r="AG146" t="n">
        <v>295</v>
      </c>
    </row>
    <row r="147">
      <c r="AD147" t="inlineStr">
        <is>
          <t>دانشیار</t>
        </is>
      </c>
      <c r="AE147" t="n">
        <v>21</v>
      </c>
      <c r="AF147">
        <f>AD147&amp;AE147</f>
        <v/>
      </c>
      <c r="AG147" t="n">
        <v>250</v>
      </c>
    </row>
    <row r="148">
      <c r="AD148" t="inlineStr">
        <is>
          <t>دانشیار</t>
        </is>
      </c>
      <c r="AE148" t="n">
        <v>22</v>
      </c>
      <c r="AF148">
        <f>AD148&amp;AE148</f>
        <v/>
      </c>
      <c r="AG148" t="n">
        <v>255</v>
      </c>
    </row>
    <row r="149">
      <c r="AD149" t="inlineStr">
        <is>
          <t>دانشیار</t>
        </is>
      </c>
      <c r="AE149" t="n">
        <v>23</v>
      </c>
      <c r="AF149">
        <f>AD149&amp;AE149</f>
        <v/>
      </c>
      <c r="AG149" t="n">
        <v>260</v>
      </c>
    </row>
    <row r="150">
      <c r="AD150" t="inlineStr">
        <is>
          <t>دانشیار</t>
        </is>
      </c>
      <c r="AE150" t="n">
        <v>24</v>
      </c>
      <c r="AF150">
        <f>AD150&amp;AE150</f>
        <v/>
      </c>
      <c r="AG150" t="n">
        <v>265</v>
      </c>
    </row>
    <row r="151">
      <c r="AD151" t="inlineStr">
        <is>
          <t>دانشیار</t>
        </is>
      </c>
      <c r="AE151" t="n">
        <v>25</v>
      </c>
      <c r="AF151">
        <f>AD151&amp;AE151</f>
        <v/>
      </c>
      <c r="AG151" t="n">
        <v>270</v>
      </c>
    </row>
    <row r="152">
      <c r="AD152" t="inlineStr">
        <is>
          <t>مربی آموزشگاه</t>
        </is>
      </c>
      <c r="AE152" t="n">
        <v>26</v>
      </c>
      <c r="AF152">
        <f>AD152&amp;AE152</f>
        <v/>
      </c>
      <c r="AG152" t="n">
        <v>220</v>
      </c>
    </row>
    <row r="153">
      <c r="AD153" t="inlineStr">
        <is>
          <t>مربی آموزشگاه</t>
        </is>
      </c>
      <c r="AE153" t="n">
        <v>27</v>
      </c>
      <c r="AF153">
        <f>AD153&amp;AE153</f>
        <v/>
      </c>
      <c r="AG153" t="n">
        <v>225</v>
      </c>
    </row>
    <row r="154">
      <c r="AD154" t="inlineStr">
        <is>
          <t>مربی آموزشگاه</t>
        </is>
      </c>
      <c r="AE154" t="n">
        <v>28</v>
      </c>
      <c r="AF154">
        <f>AD154&amp;AE154</f>
        <v/>
      </c>
      <c r="AG154" t="n">
        <v>230</v>
      </c>
    </row>
    <row r="155">
      <c r="AD155" t="inlineStr">
        <is>
          <t>مربی آموزشگاه</t>
        </is>
      </c>
      <c r="AE155" t="n">
        <v>29</v>
      </c>
      <c r="AF155">
        <f>AD155&amp;AE155</f>
        <v/>
      </c>
      <c r="AG155" t="n">
        <v>235</v>
      </c>
    </row>
    <row r="156">
      <c r="AD156" t="inlineStr">
        <is>
          <t>مربی آموزشگاه</t>
        </is>
      </c>
      <c r="AE156" t="n">
        <v>30</v>
      </c>
      <c r="AF156">
        <f>AD156&amp;AE156</f>
        <v/>
      </c>
      <c r="AG156" t="n">
        <v>240</v>
      </c>
    </row>
    <row r="157">
      <c r="AD157" t="inlineStr">
        <is>
          <t>مربی</t>
        </is>
      </c>
      <c r="AE157" t="n">
        <v>26</v>
      </c>
      <c r="AF157">
        <f>AD157&amp;AE157</f>
        <v/>
      </c>
      <c r="AG157" t="n">
        <v>230</v>
      </c>
    </row>
    <row r="158">
      <c r="AD158" t="inlineStr">
        <is>
          <t>مربی</t>
        </is>
      </c>
      <c r="AE158" t="n">
        <v>27</v>
      </c>
      <c r="AF158">
        <f>AD158&amp;AE158</f>
        <v/>
      </c>
      <c r="AG158" t="n">
        <v>235</v>
      </c>
    </row>
    <row r="159">
      <c r="AD159" t="inlineStr">
        <is>
          <t>مربی</t>
        </is>
      </c>
      <c r="AE159" t="n">
        <v>28</v>
      </c>
      <c r="AF159">
        <f>AD159&amp;AE159</f>
        <v/>
      </c>
      <c r="AG159" t="n">
        <v>240</v>
      </c>
    </row>
    <row r="160">
      <c r="AD160" t="inlineStr">
        <is>
          <t>مربی</t>
        </is>
      </c>
      <c r="AE160" t="n">
        <v>29</v>
      </c>
      <c r="AF160">
        <f>AD160&amp;AE160</f>
        <v/>
      </c>
      <c r="AG160" t="n">
        <v>245</v>
      </c>
    </row>
    <row r="161">
      <c r="AD161" t="inlineStr">
        <is>
          <t>مربی</t>
        </is>
      </c>
      <c r="AE161" t="n">
        <v>30</v>
      </c>
      <c r="AF161">
        <f>AD161&amp;AE161</f>
        <v/>
      </c>
      <c r="AG161" t="n">
        <v>250</v>
      </c>
    </row>
    <row r="162">
      <c r="AD162" t="inlineStr">
        <is>
          <t>استادیار</t>
        </is>
      </c>
      <c r="AE162" t="n">
        <v>26</v>
      </c>
      <c r="AF162">
        <f>AD162&amp;AE162</f>
        <v/>
      </c>
      <c r="AG162" t="n">
        <v>255</v>
      </c>
    </row>
    <row r="163">
      <c r="AD163" t="inlineStr">
        <is>
          <t>استادیار</t>
        </is>
      </c>
      <c r="AE163" t="n">
        <v>27</v>
      </c>
      <c r="AF163">
        <f>AD163&amp;AE163</f>
        <v/>
      </c>
      <c r="AG163" t="n">
        <v>260</v>
      </c>
    </row>
    <row r="164">
      <c r="AD164" t="inlineStr">
        <is>
          <t>استادیار</t>
        </is>
      </c>
      <c r="AE164" t="n">
        <v>28</v>
      </c>
      <c r="AF164">
        <f>AD164&amp;AE164</f>
        <v/>
      </c>
      <c r="AG164" t="n">
        <v>265</v>
      </c>
    </row>
    <row r="165">
      <c r="AD165" t="inlineStr">
        <is>
          <t>استادیار</t>
        </is>
      </c>
      <c r="AE165" t="n">
        <v>29</v>
      </c>
      <c r="AF165">
        <f>AD165&amp;AE165</f>
        <v/>
      </c>
      <c r="AG165" t="n">
        <v>270</v>
      </c>
    </row>
    <row r="166">
      <c r="AD166" t="inlineStr">
        <is>
          <t>استادیار</t>
        </is>
      </c>
      <c r="AE166" t="n">
        <v>30</v>
      </c>
      <c r="AF166">
        <f>AD166&amp;AE166</f>
        <v/>
      </c>
      <c r="AG166" t="n">
        <v>275</v>
      </c>
    </row>
    <row r="167">
      <c r="AD167" t="inlineStr">
        <is>
          <t>استاد</t>
        </is>
      </c>
      <c r="AE167" t="n">
        <v>26</v>
      </c>
      <c r="AF167">
        <f>AD167&amp;AE167</f>
        <v/>
      </c>
      <c r="AG167" t="n">
        <v>300</v>
      </c>
    </row>
    <row r="168">
      <c r="AD168" t="inlineStr">
        <is>
          <t>استاد</t>
        </is>
      </c>
      <c r="AE168" t="n">
        <v>27</v>
      </c>
      <c r="AF168">
        <f>AD168&amp;AE168</f>
        <v/>
      </c>
      <c r="AG168" t="n">
        <v>305</v>
      </c>
    </row>
    <row r="169">
      <c r="AD169" t="inlineStr">
        <is>
          <t>استاد</t>
        </is>
      </c>
      <c r="AE169" t="n">
        <v>28</v>
      </c>
      <c r="AF169">
        <f>AD169&amp;AE169</f>
        <v/>
      </c>
      <c r="AG169" t="n">
        <v>310</v>
      </c>
    </row>
    <row r="170">
      <c r="AD170" t="inlineStr">
        <is>
          <t>استاد</t>
        </is>
      </c>
      <c r="AE170" t="n">
        <v>29</v>
      </c>
      <c r="AF170">
        <f>AD170&amp;AE170</f>
        <v/>
      </c>
      <c r="AG170" t="n">
        <v>315</v>
      </c>
    </row>
    <row r="171">
      <c r="AD171" t="inlineStr">
        <is>
          <t>استاد</t>
        </is>
      </c>
      <c r="AE171" t="n">
        <v>30</v>
      </c>
      <c r="AF171">
        <f>AD171&amp;AE171</f>
        <v/>
      </c>
      <c r="AG171" t="n">
        <v>320</v>
      </c>
    </row>
    <row r="172">
      <c r="AD172" t="inlineStr">
        <is>
          <t>دانشیار</t>
        </is>
      </c>
      <c r="AE172" t="n">
        <v>26</v>
      </c>
      <c r="AF172">
        <f>AD172&amp;AE172</f>
        <v/>
      </c>
      <c r="AG172" t="n">
        <v>275</v>
      </c>
    </row>
    <row r="173">
      <c r="AD173" t="inlineStr">
        <is>
          <t>دانشیار</t>
        </is>
      </c>
      <c r="AE173" t="n">
        <v>27</v>
      </c>
      <c r="AF173">
        <f>AD173&amp;AE173</f>
        <v/>
      </c>
      <c r="AG173" t="n">
        <v>280</v>
      </c>
    </row>
    <row r="174">
      <c r="AD174" t="inlineStr">
        <is>
          <t>دانشیار</t>
        </is>
      </c>
      <c r="AE174" t="n">
        <v>28</v>
      </c>
      <c r="AF174">
        <f>AD174&amp;AE174</f>
        <v/>
      </c>
      <c r="AG174" t="n">
        <v>285</v>
      </c>
    </row>
    <row r="175">
      <c r="AD175" t="inlineStr">
        <is>
          <t>دانشیار</t>
        </is>
      </c>
      <c r="AE175" t="n">
        <v>29</v>
      </c>
      <c r="AF175">
        <f>AD175&amp;AE175</f>
        <v/>
      </c>
      <c r="AG175" t="n">
        <v>290</v>
      </c>
    </row>
    <row r="176">
      <c r="AD176" t="inlineStr">
        <is>
          <t>دانشیار</t>
        </is>
      </c>
      <c r="AE176" t="n">
        <v>30</v>
      </c>
      <c r="AF176">
        <f>AD176&amp;AE176</f>
        <v/>
      </c>
      <c r="AG176" t="n">
        <v>295</v>
      </c>
    </row>
    <row r="177">
      <c r="AD177" t="inlineStr">
        <is>
          <t>مربی</t>
        </is>
      </c>
      <c r="AE177" t="n">
        <v>31</v>
      </c>
      <c r="AF177">
        <f>AD177&amp;AE177</f>
        <v/>
      </c>
      <c r="AG177" t="n">
        <v>255</v>
      </c>
    </row>
    <row r="178">
      <c r="AD178" t="inlineStr">
        <is>
          <t>مربی</t>
        </is>
      </c>
      <c r="AE178" t="n">
        <v>32</v>
      </c>
      <c r="AF178">
        <f>AD178&amp;AE178</f>
        <v/>
      </c>
      <c r="AG178" t="n">
        <v>260</v>
      </c>
    </row>
    <row r="179">
      <c r="AD179" t="inlineStr">
        <is>
          <t>مربی</t>
        </is>
      </c>
      <c r="AE179" t="n">
        <v>33</v>
      </c>
      <c r="AF179">
        <f>AD179&amp;AE179</f>
        <v/>
      </c>
      <c r="AG179" t="n">
        <v>265</v>
      </c>
    </row>
    <row r="180">
      <c r="AD180" t="inlineStr">
        <is>
          <t>مربی</t>
        </is>
      </c>
      <c r="AE180" t="n">
        <v>34</v>
      </c>
      <c r="AF180">
        <f>AD180&amp;AE180</f>
        <v/>
      </c>
      <c r="AG180" t="n">
        <v>270</v>
      </c>
    </row>
    <row r="181">
      <c r="AD181" t="inlineStr">
        <is>
          <t>مربی</t>
        </is>
      </c>
      <c r="AE181" t="n">
        <v>35</v>
      </c>
      <c r="AF181">
        <f>AD181&amp;AE181</f>
        <v/>
      </c>
      <c r="AG181" t="n">
        <v>275</v>
      </c>
    </row>
    <row r="182">
      <c r="AD182" t="inlineStr">
        <is>
          <t>مربی</t>
        </is>
      </c>
      <c r="AE182" t="n">
        <v>36</v>
      </c>
      <c r="AF182">
        <f>AD182&amp;AE182</f>
        <v/>
      </c>
      <c r="AG182" t="n">
        <v>280</v>
      </c>
    </row>
    <row r="183">
      <c r="AD183" t="inlineStr">
        <is>
          <t>مربی</t>
        </is>
      </c>
      <c r="AE183" t="n">
        <v>37</v>
      </c>
      <c r="AF183">
        <f>AD183&amp;AE183</f>
        <v/>
      </c>
      <c r="AG183" t="n">
        <v>285</v>
      </c>
    </row>
    <row r="184">
      <c r="AD184" t="inlineStr">
        <is>
          <t>مربی</t>
        </is>
      </c>
      <c r="AE184" t="n">
        <v>38</v>
      </c>
      <c r="AF184">
        <f>AD184&amp;AE184</f>
        <v/>
      </c>
      <c r="AG184" t="n">
        <v>290</v>
      </c>
    </row>
    <row r="185">
      <c r="AD185" t="inlineStr">
        <is>
          <t>مربی</t>
        </is>
      </c>
      <c r="AE185" t="n">
        <v>39</v>
      </c>
      <c r="AF185">
        <f>AD185&amp;AE185</f>
        <v/>
      </c>
      <c r="AG185" t="n">
        <v>295</v>
      </c>
    </row>
    <row r="186">
      <c r="AD186" t="inlineStr">
        <is>
          <t>مربی</t>
        </is>
      </c>
      <c r="AE186" t="n">
        <v>40</v>
      </c>
      <c r="AF186">
        <f>AD186&amp;AE186</f>
        <v/>
      </c>
      <c r="AG186" t="n">
        <v>300</v>
      </c>
    </row>
    <row r="187">
      <c r="AD187" t="inlineStr">
        <is>
          <t>مربی</t>
        </is>
      </c>
      <c r="AE187" t="n">
        <v>41</v>
      </c>
      <c r="AF187">
        <f>AD187&amp;AE187</f>
        <v/>
      </c>
      <c r="AG187" t="n">
        <v>305</v>
      </c>
    </row>
    <row r="188">
      <c r="AD188" t="inlineStr">
        <is>
          <t>مربی</t>
        </is>
      </c>
      <c r="AE188" t="n">
        <v>42</v>
      </c>
      <c r="AF188">
        <f>AD188&amp;AE188</f>
        <v/>
      </c>
      <c r="AG188" t="n">
        <v>310</v>
      </c>
    </row>
    <row r="189">
      <c r="AD189" t="inlineStr">
        <is>
          <t>مربی</t>
        </is>
      </c>
      <c r="AE189" t="n">
        <v>43</v>
      </c>
      <c r="AF189">
        <f>AD189&amp;AE189</f>
        <v/>
      </c>
      <c r="AG189" t="n">
        <v>315</v>
      </c>
    </row>
    <row r="190">
      <c r="AD190" t="inlineStr">
        <is>
          <t>مربی</t>
        </is>
      </c>
      <c r="AE190" t="n">
        <v>44</v>
      </c>
      <c r="AF190">
        <f>AD190&amp;AE190</f>
        <v/>
      </c>
      <c r="AG190" t="n">
        <v>320</v>
      </c>
    </row>
    <row r="191">
      <c r="AD191" t="inlineStr">
        <is>
          <t>مربی</t>
        </is>
      </c>
      <c r="AE191" t="n">
        <v>45</v>
      </c>
      <c r="AF191">
        <f>AD191&amp;AE191</f>
        <v/>
      </c>
      <c r="AG191" t="n">
        <v>325</v>
      </c>
    </row>
    <row r="192">
      <c r="AD192" t="inlineStr">
        <is>
          <t>مربی</t>
        </is>
      </c>
      <c r="AE192" t="n">
        <v>46</v>
      </c>
      <c r="AF192">
        <f>AD192&amp;AE192</f>
        <v/>
      </c>
      <c r="AG192" t="n">
        <v>330</v>
      </c>
    </row>
    <row r="193">
      <c r="AD193" t="inlineStr">
        <is>
          <t>مربی</t>
        </is>
      </c>
      <c r="AE193" t="n">
        <v>47</v>
      </c>
      <c r="AF193">
        <f>AD193&amp;AE193</f>
        <v/>
      </c>
      <c r="AG193" t="n">
        <v>335</v>
      </c>
    </row>
    <row r="194">
      <c r="AD194" t="inlineStr">
        <is>
          <t>مربی</t>
        </is>
      </c>
      <c r="AE194" t="n">
        <v>48</v>
      </c>
      <c r="AF194">
        <f>AD194&amp;AE194</f>
        <v/>
      </c>
      <c r="AG194" t="n">
        <v>340</v>
      </c>
    </row>
    <row r="195">
      <c r="AD195" t="inlineStr">
        <is>
          <t>مربی</t>
        </is>
      </c>
      <c r="AE195" t="n">
        <v>49</v>
      </c>
      <c r="AF195">
        <f>AD195&amp;AE195</f>
        <v/>
      </c>
      <c r="AG195" t="n">
        <v>345</v>
      </c>
    </row>
    <row r="196">
      <c r="AD196" t="inlineStr">
        <is>
          <t>مربی</t>
        </is>
      </c>
      <c r="AE196" t="n">
        <v>50</v>
      </c>
      <c r="AF196">
        <f>AD196&amp;AE196</f>
        <v/>
      </c>
      <c r="AG196" t="n">
        <v>350</v>
      </c>
    </row>
    <row r="197">
      <c r="AD197" t="inlineStr">
        <is>
          <t>مربی</t>
        </is>
      </c>
      <c r="AE197" t="n">
        <v>51</v>
      </c>
      <c r="AF197">
        <f>AD197&amp;AE197</f>
        <v/>
      </c>
      <c r="AG197" t="n">
        <v>355</v>
      </c>
    </row>
    <row r="198">
      <c r="AD198" t="inlineStr">
        <is>
          <t>مربی</t>
        </is>
      </c>
      <c r="AE198" t="n">
        <v>52</v>
      </c>
      <c r="AF198">
        <f>AD198&amp;AE198</f>
        <v/>
      </c>
      <c r="AG198" t="n">
        <v>360</v>
      </c>
    </row>
    <row r="199">
      <c r="AD199" t="inlineStr">
        <is>
          <t>مربی</t>
        </is>
      </c>
      <c r="AE199" t="n">
        <v>53</v>
      </c>
      <c r="AF199">
        <f>AD199&amp;AE199</f>
        <v/>
      </c>
      <c r="AG199" t="n">
        <v>365</v>
      </c>
    </row>
    <row r="200">
      <c r="AD200" t="inlineStr">
        <is>
          <t>مربی آموزشگاه</t>
        </is>
      </c>
      <c r="AE200" t="n">
        <v>31</v>
      </c>
      <c r="AF200">
        <f>AD200&amp;AE200</f>
        <v/>
      </c>
      <c r="AG200" t="n">
        <v>245</v>
      </c>
    </row>
    <row r="201">
      <c r="AD201" t="inlineStr">
        <is>
          <t>مربی آموزشگاه</t>
        </is>
      </c>
      <c r="AE201" t="n">
        <v>32</v>
      </c>
      <c r="AF201">
        <f>AD201&amp;AE201</f>
        <v/>
      </c>
      <c r="AG201" t="n">
        <v>250</v>
      </c>
    </row>
    <row r="202">
      <c r="AD202" t="inlineStr">
        <is>
          <t>مربی آموزشگاه</t>
        </is>
      </c>
      <c r="AE202" t="n">
        <v>33</v>
      </c>
      <c r="AF202">
        <f>AD202&amp;AE202</f>
        <v/>
      </c>
      <c r="AG202" t="n">
        <v>255</v>
      </c>
    </row>
    <row r="203">
      <c r="AD203" t="inlineStr">
        <is>
          <t>مربی آموزشگاه</t>
        </is>
      </c>
      <c r="AE203" t="n">
        <v>34</v>
      </c>
      <c r="AF203">
        <f>AD203&amp;AE203</f>
        <v/>
      </c>
      <c r="AG203" t="n">
        <v>260</v>
      </c>
    </row>
    <row r="204">
      <c r="AD204" t="inlineStr">
        <is>
          <t>مربی آموزشگاه</t>
        </is>
      </c>
      <c r="AE204" t="n">
        <v>35</v>
      </c>
      <c r="AF204">
        <f>AD204&amp;AE204</f>
        <v/>
      </c>
      <c r="AG204" t="n">
        <v>265</v>
      </c>
    </row>
    <row r="205">
      <c r="AD205" t="inlineStr">
        <is>
          <t>مربی آموزشگاه</t>
        </is>
      </c>
      <c r="AE205" t="n">
        <v>36</v>
      </c>
      <c r="AF205">
        <f>AD205&amp;AE205</f>
        <v/>
      </c>
      <c r="AG205" t="n">
        <v>270</v>
      </c>
    </row>
    <row r="206">
      <c r="AD206" t="inlineStr">
        <is>
          <t>مربی آموزشگاه</t>
        </is>
      </c>
      <c r="AE206" t="n">
        <v>37</v>
      </c>
      <c r="AF206">
        <f>AD206&amp;AE206</f>
        <v/>
      </c>
      <c r="AG206" t="n">
        <v>275</v>
      </c>
    </row>
    <row r="207">
      <c r="AD207" t="inlineStr">
        <is>
          <t>مربی آموزشگاه</t>
        </is>
      </c>
      <c r="AE207" t="n">
        <v>38</v>
      </c>
      <c r="AF207">
        <f>AD207&amp;AE207</f>
        <v/>
      </c>
      <c r="AG207" t="n">
        <v>280</v>
      </c>
    </row>
    <row r="208">
      <c r="AD208" t="inlineStr">
        <is>
          <t>مربی آموزشگاه</t>
        </is>
      </c>
      <c r="AE208" t="n">
        <v>39</v>
      </c>
      <c r="AF208">
        <f>AD208&amp;AE208</f>
        <v/>
      </c>
      <c r="AG208" t="n">
        <v>285</v>
      </c>
    </row>
    <row r="209">
      <c r="AD209" t="inlineStr">
        <is>
          <t>مربی آموزشگاه</t>
        </is>
      </c>
      <c r="AE209" t="n">
        <v>40</v>
      </c>
      <c r="AF209">
        <f>AD209&amp;AE209</f>
        <v/>
      </c>
      <c r="AG209" t="n">
        <v>290</v>
      </c>
    </row>
    <row r="210">
      <c r="AD210" t="inlineStr">
        <is>
          <t>مربی آموزشگاه</t>
        </is>
      </c>
      <c r="AE210" t="n">
        <v>41</v>
      </c>
      <c r="AF210">
        <f>AD210&amp;AE210</f>
        <v/>
      </c>
      <c r="AG210" t="n">
        <v>295</v>
      </c>
    </row>
    <row r="211">
      <c r="AD211" t="inlineStr">
        <is>
          <t>مربی آموزشگاه</t>
        </is>
      </c>
      <c r="AE211" t="n">
        <v>42</v>
      </c>
      <c r="AF211">
        <f>AD211&amp;AE211</f>
        <v/>
      </c>
      <c r="AG211" t="n">
        <v>300</v>
      </c>
    </row>
    <row r="212">
      <c r="AD212" t="inlineStr">
        <is>
          <t>مربی آموزشگاه</t>
        </is>
      </c>
      <c r="AE212" t="n">
        <v>43</v>
      </c>
      <c r="AF212">
        <f>AD212&amp;AE212</f>
        <v/>
      </c>
      <c r="AG212" t="n">
        <v>305</v>
      </c>
    </row>
    <row r="213">
      <c r="AD213" t="inlineStr">
        <is>
          <t>مربی آموزشگاه</t>
        </is>
      </c>
      <c r="AE213" t="n">
        <v>44</v>
      </c>
      <c r="AF213">
        <f>AD213&amp;AE213</f>
        <v/>
      </c>
      <c r="AG213" t="n">
        <v>310</v>
      </c>
    </row>
    <row r="214">
      <c r="AD214" t="inlineStr">
        <is>
          <t>مربی آموزشگاه</t>
        </is>
      </c>
      <c r="AE214" t="n">
        <v>45</v>
      </c>
      <c r="AF214">
        <f>AD214&amp;AE214</f>
        <v/>
      </c>
      <c r="AG214" t="n">
        <v>315</v>
      </c>
    </row>
    <row r="215">
      <c r="AD215" t="inlineStr">
        <is>
          <t>مربی آموزشگاه</t>
        </is>
      </c>
      <c r="AE215" t="n">
        <v>46</v>
      </c>
      <c r="AF215">
        <f>AD215&amp;AE215</f>
        <v/>
      </c>
      <c r="AG215" t="n">
        <v>320</v>
      </c>
    </row>
    <row r="216">
      <c r="AD216" t="inlineStr">
        <is>
          <t>مربی آموزشگاه</t>
        </is>
      </c>
      <c r="AE216" t="n">
        <v>47</v>
      </c>
      <c r="AF216">
        <f>AD216&amp;AE216</f>
        <v/>
      </c>
      <c r="AG216" t="n">
        <v>325</v>
      </c>
    </row>
    <row r="217">
      <c r="AD217" t="inlineStr">
        <is>
          <t>مربی آموزشگاه</t>
        </is>
      </c>
      <c r="AE217" t="n">
        <v>48</v>
      </c>
      <c r="AF217">
        <f>AD217&amp;AE217</f>
        <v/>
      </c>
      <c r="AG217" t="n">
        <v>330</v>
      </c>
    </row>
    <row r="218">
      <c r="AD218" t="inlineStr">
        <is>
          <t>مربی آموزشگاه</t>
        </is>
      </c>
      <c r="AE218" t="n">
        <v>49</v>
      </c>
      <c r="AF218">
        <f>AD218&amp;AE218</f>
        <v/>
      </c>
      <c r="AG218" t="n">
        <v>335</v>
      </c>
    </row>
    <row r="219">
      <c r="AD219" t="inlineStr">
        <is>
          <t>مربی آموزشگاه</t>
        </is>
      </c>
      <c r="AE219" t="n">
        <v>50</v>
      </c>
      <c r="AF219">
        <f>AD219&amp;AE219</f>
        <v/>
      </c>
      <c r="AG219" t="n">
        <v>340</v>
      </c>
    </row>
    <row r="220">
      <c r="AD220" t="inlineStr">
        <is>
          <t>مربی آموزشگاه</t>
        </is>
      </c>
      <c r="AE220" t="n">
        <v>51</v>
      </c>
      <c r="AF220">
        <f>AD220&amp;AE220</f>
        <v/>
      </c>
      <c r="AG220" t="n">
        <v>345</v>
      </c>
    </row>
    <row r="221">
      <c r="AD221" t="inlineStr">
        <is>
          <t>مربی آموزشگاه</t>
        </is>
      </c>
      <c r="AE221" t="n">
        <v>52</v>
      </c>
      <c r="AF221">
        <f>AD221&amp;AE221</f>
        <v/>
      </c>
      <c r="AG221" t="n">
        <v>350</v>
      </c>
    </row>
    <row r="222">
      <c r="AD222" t="inlineStr">
        <is>
          <t>مربی آموزشگاه</t>
        </is>
      </c>
      <c r="AE222" t="n">
        <v>53</v>
      </c>
      <c r="AF222">
        <f>AD222&amp;AE222</f>
        <v/>
      </c>
      <c r="AG222" t="n">
        <v>355</v>
      </c>
    </row>
    <row r="223">
      <c r="AD223" t="inlineStr">
        <is>
          <t>استادیار</t>
        </is>
      </c>
      <c r="AE223" t="n">
        <v>31</v>
      </c>
      <c r="AF223">
        <f>AD223&amp;AE223</f>
        <v/>
      </c>
      <c r="AG223" t="n">
        <v>280</v>
      </c>
    </row>
    <row r="224">
      <c r="AD224" t="inlineStr">
        <is>
          <t>استادیار</t>
        </is>
      </c>
      <c r="AE224" t="n">
        <v>32</v>
      </c>
      <c r="AF224">
        <f>AD224&amp;AE224</f>
        <v/>
      </c>
      <c r="AG224" t="n">
        <v>285</v>
      </c>
    </row>
    <row r="225">
      <c r="AD225" t="inlineStr">
        <is>
          <t>استادیار</t>
        </is>
      </c>
      <c r="AE225" t="n">
        <v>33</v>
      </c>
      <c r="AF225">
        <f>AD225&amp;AE225</f>
        <v/>
      </c>
      <c r="AG225" t="n">
        <v>290</v>
      </c>
    </row>
    <row r="226">
      <c r="AD226" t="inlineStr">
        <is>
          <t>استادیار</t>
        </is>
      </c>
      <c r="AE226" t="n">
        <v>34</v>
      </c>
      <c r="AF226">
        <f>AD226&amp;AE226</f>
        <v/>
      </c>
      <c r="AG226" t="n">
        <v>295</v>
      </c>
    </row>
    <row r="227">
      <c r="AD227" t="inlineStr">
        <is>
          <t>استادیار</t>
        </is>
      </c>
      <c r="AE227" t="n">
        <v>35</v>
      </c>
      <c r="AF227">
        <f>AD227&amp;AE227</f>
        <v/>
      </c>
      <c r="AG227" t="n">
        <v>300</v>
      </c>
    </row>
    <row r="228">
      <c r="AD228" t="inlineStr">
        <is>
          <t>استادیار</t>
        </is>
      </c>
      <c r="AE228" t="n">
        <v>36</v>
      </c>
      <c r="AF228">
        <f>AD228&amp;AE228</f>
        <v/>
      </c>
      <c r="AG228" t="n">
        <v>305</v>
      </c>
    </row>
    <row r="229">
      <c r="AD229" t="inlineStr">
        <is>
          <t>استادیار</t>
        </is>
      </c>
      <c r="AE229" t="n">
        <v>37</v>
      </c>
      <c r="AF229">
        <f>AD229&amp;AE229</f>
        <v/>
      </c>
      <c r="AG229" t="n">
        <v>310</v>
      </c>
    </row>
    <row r="230">
      <c r="AD230" t="inlineStr">
        <is>
          <t>استادیار</t>
        </is>
      </c>
      <c r="AE230" t="n">
        <v>38</v>
      </c>
      <c r="AF230">
        <f>AD230&amp;AE230</f>
        <v/>
      </c>
      <c r="AG230" t="n">
        <v>315</v>
      </c>
    </row>
    <row r="231">
      <c r="AD231" t="inlineStr">
        <is>
          <t>استادیار</t>
        </is>
      </c>
      <c r="AE231" t="n">
        <v>39</v>
      </c>
      <c r="AF231">
        <f>AD231&amp;AE231</f>
        <v/>
      </c>
      <c r="AG231" t="n">
        <v>320</v>
      </c>
    </row>
    <row r="232">
      <c r="AD232" t="inlineStr">
        <is>
          <t>استادیار</t>
        </is>
      </c>
      <c r="AE232" t="n">
        <v>40</v>
      </c>
      <c r="AF232">
        <f>AD232&amp;AE232</f>
        <v/>
      </c>
      <c r="AG232" t="n">
        <v>325</v>
      </c>
    </row>
    <row r="233">
      <c r="AD233" t="inlineStr">
        <is>
          <t>استادیار</t>
        </is>
      </c>
      <c r="AE233" t="n">
        <v>41</v>
      </c>
      <c r="AF233">
        <f>AD233&amp;AE233</f>
        <v/>
      </c>
      <c r="AG233" t="n">
        <v>330</v>
      </c>
    </row>
    <row r="234">
      <c r="AD234" t="inlineStr">
        <is>
          <t>استادیار</t>
        </is>
      </c>
      <c r="AE234" t="n">
        <v>42</v>
      </c>
      <c r="AF234">
        <f>AD234&amp;AE234</f>
        <v/>
      </c>
      <c r="AG234" t="n">
        <v>335</v>
      </c>
    </row>
    <row r="235">
      <c r="AD235" t="inlineStr">
        <is>
          <t>استادیار</t>
        </is>
      </c>
      <c r="AE235" t="n">
        <v>43</v>
      </c>
      <c r="AF235">
        <f>AD235&amp;AE235</f>
        <v/>
      </c>
      <c r="AG235" t="n">
        <v>340</v>
      </c>
    </row>
    <row r="236">
      <c r="AD236" t="inlineStr">
        <is>
          <t>استادیار</t>
        </is>
      </c>
      <c r="AE236" t="n">
        <v>44</v>
      </c>
      <c r="AF236">
        <f>AD236&amp;AE236</f>
        <v/>
      </c>
      <c r="AG236" t="n">
        <v>345</v>
      </c>
    </row>
    <row r="237">
      <c r="AD237" t="inlineStr">
        <is>
          <t>استادیار</t>
        </is>
      </c>
      <c r="AE237" t="n">
        <v>45</v>
      </c>
      <c r="AF237">
        <f>AD237&amp;AE237</f>
        <v/>
      </c>
      <c r="AG237" t="n">
        <v>350</v>
      </c>
    </row>
    <row r="238">
      <c r="AD238" t="inlineStr">
        <is>
          <t>استادیار</t>
        </is>
      </c>
      <c r="AE238" t="n">
        <v>46</v>
      </c>
      <c r="AF238">
        <f>AD238&amp;AE238</f>
        <v/>
      </c>
      <c r="AG238" t="n">
        <v>355</v>
      </c>
    </row>
    <row r="239">
      <c r="AD239" t="inlineStr">
        <is>
          <t>استادیار</t>
        </is>
      </c>
      <c r="AE239" t="n">
        <v>47</v>
      </c>
      <c r="AF239">
        <f>AD239&amp;AE239</f>
        <v/>
      </c>
      <c r="AG239" t="n">
        <v>360</v>
      </c>
    </row>
    <row r="240">
      <c r="AD240" t="inlineStr">
        <is>
          <t>استادیار</t>
        </is>
      </c>
      <c r="AE240" t="n">
        <v>48</v>
      </c>
      <c r="AF240">
        <f>AD240&amp;AE240</f>
        <v/>
      </c>
      <c r="AG240" t="n">
        <v>365</v>
      </c>
    </row>
    <row r="241">
      <c r="AD241" t="inlineStr">
        <is>
          <t>استادیار</t>
        </is>
      </c>
      <c r="AE241" t="n">
        <v>49</v>
      </c>
      <c r="AF241">
        <f>AD241&amp;AE241</f>
        <v/>
      </c>
      <c r="AG241" t="n">
        <v>370</v>
      </c>
    </row>
    <row r="242">
      <c r="AD242" t="inlineStr">
        <is>
          <t>استادیار</t>
        </is>
      </c>
      <c r="AE242" t="n">
        <v>50</v>
      </c>
      <c r="AF242">
        <f>AD242&amp;AE242</f>
        <v/>
      </c>
      <c r="AG242" t="n">
        <v>375</v>
      </c>
    </row>
    <row r="243">
      <c r="AD243" t="inlineStr">
        <is>
          <t>استادیار</t>
        </is>
      </c>
      <c r="AE243" t="n">
        <v>51</v>
      </c>
      <c r="AF243">
        <f>AD243&amp;AE243</f>
        <v/>
      </c>
      <c r="AG243" t="n">
        <v>380</v>
      </c>
    </row>
    <row r="244">
      <c r="AD244" t="inlineStr">
        <is>
          <t>استادیار</t>
        </is>
      </c>
      <c r="AE244" t="n">
        <v>52</v>
      </c>
      <c r="AF244">
        <f>AD244&amp;AE244</f>
        <v/>
      </c>
      <c r="AG244" t="n">
        <v>385</v>
      </c>
    </row>
    <row r="245">
      <c r="AD245" t="inlineStr">
        <is>
          <t>استادیار</t>
        </is>
      </c>
      <c r="AE245" t="n">
        <v>53</v>
      </c>
      <c r="AF245">
        <f>AD245&amp;AE245</f>
        <v/>
      </c>
      <c r="AG245" t="n">
        <v>390</v>
      </c>
    </row>
    <row r="246">
      <c r="AD246" t="inlineStr">
        <is>
          <t>استاد</t>
        </is>
      </c>
      <c r="AE246" t="n">
        <v>31</v>
      </c>
      <c r="AF246">
        <f>AD246&amp;AE246</f>
        <v/>
      </c>
      <c r="AG246" t="n">
        <v>325</v>
      </c>
    </row>
    <row r="247">
      <c r="AD247" t="inlineStr">
        <is>
          <t>استاد</t>
        </is>
      </c>
      <c r="AE247" t="n">
        <v>32</v>
      </c>
      <c r="AF247">
        <f>AD247&amp;AE247</f>
        <v/>
      </c>
      <c r="AG247" t="n">
        <v>330</v>
      </c>
    </row>
    <row r="248">
      <c r="AD248" t="inlineStr">
        <is>
          <t>استاد</t>
        </is>
      </c>
      <c r="AE248" t="n">
        <v>33</v>
      </c>
      <c r="AF248">
        <f>AD248&amp;AE248</f>
        <v/>
      </c>
      <c r="AG248" t="n">
        <v>335</v>
      </c>
    </row>
    <row r="249">
      <c r="AD249" t="inlineStr">
        <is>
          <t>استاد</t>
        </is>
      </c>
      <c r="AE249" t="n">
        <v>34</v>
      </c>
      <c r="AF249">
        <f>AD249&amp;AE249</f>
        <v/>
      </c>
      <c r="AG249" t="n">
        <v>340</v>
      </c>
    </row>
    <row r="250">
      <c r="AD250" t="inlineStr">
        <is>
          <t>استاد</t>
        </is>
      </c>
      <c r="AE250" t="n">
        <v>35</v>
      </c>
      <c r="AF250">
        <f>AD250&amp;AE250</f>
        <v/>
      </c>
      <c r="AG250" t="n">
        <v>345</v>
      </c>
    </row>
    <row r="251">
      <c r="AD251" t="inlineStr">
        <is>
          <t>استاد</t>
        </is>
      </c>
      <c r="AE251" t="n">
        <v>36</v>
      </c>
      <c r="AF251">
        <f>AD251&amp;AE251</f>
        <v/>
      </c>
      <c r="AG251" t="n">
        <v>350</v>
      </c>
    </row>
    <row r="252">
      <c r="AD252" t="inlineStr">
        <is>
          <t>استاد</t>
        </is>
      </c>
      <c r="AE252" t="n">
        <v>37</v>
      </c>
      <c r="AF252">
        <f>AD252&amp;AE252</f>
        <v/>
      </c>
      <c r="AG252" t="n">
        <v>355</v>
      </c>
    </row>
    <row r="253">
      <c r="AD253" t="inlineStr">
        <is>
          <t>استاد</t>
        </is>
      </c>
      <c r="AE253" t="n">
        <v>38</v>
      </c>
      <c r="AF253">
        <f>AD253&amp;AE253</f>
        <v/>
      </c>
      <c r="AG253" t="n">
        <v>360</v>
      </c>
    </row>
    <row r="254">
      <c r="AD254" t="inlineStr">
        <is>
          <t>استاد</t>
        </is>
      </c>
      <c r="AE254" t="n">
        <v>39</v>
      </c>
      <c r="AF254">
        <f>AD254&amp;AE254</f>
        <v/>
      </c>
      <c r="AG254" t="n">
        <v>365</v>
      </c>
    </row>
    <row r="255">
      <c r="AD255" t="inlineStr">
        <is>
          <t>استاد</t>
        </is>
      </c>
      <c r="AE255" t="n">
        <v>40</v>
      </c>
      <c r="AF255">
        <f>AD255&amp;AE255</f>
        <v/>
      </c>
      <c r="AG255" t="n">
        <v>370</v>
      </c>
    </row>
    <row r="256">
      <c r="AD256" t="inlineStr">
        <is>
          <t>استاد</t>
        </is>
      </c>
      <c r="AE256" t="n">
        <v>41</v>
      </c>
      <c r="AF256">
        <f>AD256&amp;AE256</f>
        <v/>
      </c>
      <c r="AG256" t="n">
        <v>375</v>
      </c>
    </row>
    <row r="257">
      <c r="AD257" t="inlineStr">
        <is>
          <t>استاد</t>
        </is>
      </c>
      <c r="AE257" t="n">
        <v>42</v>
      </c>
      <c r="AF257">
        <f>AD257&amp;AE257</f>
        <v/>
      </c>
      <c r="AG257" t="n">
        <v>380</v>
      </c>
    </row>
    <row r="258">
      <c r="AD258" t="inlineStr">
        <is>
          <t>استاد</t>
        </is>
      </c>
      <c r="AE258" t="n">
        <v>43</v>
      </c>
      <c r="AF258">
        <f>AD258&amp;AE258</f>
        <v/>
      </c>
      <c r="AG258" t="n">
        <v>385</v>
      </c>
    </row>
    <row r="259">
      <c r="AD259" t="inlineStr">
        <is>
          <t>استاد</t>
        </is>
      </c>
      <c r="AE259" t="n">
        <v>44</v>
      </c>
      <c r="AF259">
        <f>AD259&amp;AE259</f>
        <v/>
      </c>
      <c r="AG259" t="n">
        <v>390</v>
      </c>
    </row>
    <row r="260">
      <c r="AD260" t="inlineStr">
        <is>
          <t>استاد</t>
        </is>
      </c>
      <c r="AE260" t="n">
        <v>45</v>
      </c>
      <c r="AF260">
        <f>AD260&amp;AE260</f>
        <v/>
      </c>
      <c r="AG260" t="n">
        <v>395</v>
      </c>
    </row>
    <row r="261">
      <c r="AD261" t="inlineStr">
        <is>
          <t>استاد</t>
        </is>
      </c>
      <c r="AE261" t="n">
        <v>46</v>
      </c>
      <c r="AF261">
        <f>AD261&amp;AE261</f>
        <v/>
      </c>
      <c r="AG261" t="n">
        <v>400</v>
      </c>
    </row>
    <row r="262">
      <c r="AD262" t="inlineStr">
        <is>
          <t>استاد</t>
        </is>
      </c>
      <c r="AE262" t="n">
        <v>47</v>
      </c>
      <c r="AF262">
        <f>AD262&amp;AE262</f>
        <v/>
      </c>
      <c r="AG262" t="n">
        <v>405</v>
      </c>
    </row>
    <row r="263">
      <c r="AD263" t="inlineStr">
        <is>
          <t>استاد</t>
        </is>
      </c>
      <c r="AE263" t="n">
        <v>48</v>
      </c>
      <c r="AF263">
        <f>AD263&amp;AE263</f>
        <v/>
      </c>
      <c r="AG263" t="n">
        <v>410</v>
      </c>
    </row>
    <row r="264">
      <c r="AD264" t="inlineStr">
        <is>
          <t>استاد</t>
        </is>
      </c>
      <c r="AE264" t="n">
        <v>49</v>
      </c>
      <c r="AF264">
        <f>AD264&amp;AE264</f>
        <v/>
      </c>
      <c r="AG264" t="n">
        <v>415</v>
      </c>
    </row>
    <row r="265">
      <c r="AD265" t="inlineStr">
        <is>
          <t>استاد</t>
        </is>
      </c>
      <c r="AE265" t="n">
        <v>50</v>
      </c>
      <c r="AF265">
        <f>AD265&amp;AE265</f>
        <v/>
      </c>
      <c r="AG265" t="n">
        <v>420</v>
      </c>
    </row>
    <row r="266">
      <c r="AD266" t="inlineStr">
        <is>
          <t>استاد</t>
        </is>
      </c>
      <c r="AE266" t="n">
        <v>51</v>
      </c>
      <c r="AF266">
        <f>AD266&amp;AE266</f>
        <v/>
      </c>
      <c r="AG266" t="n">
        <v>425</v>
      </c>
    </row>
    <row r="267">
      <c r="AD267" t="inlineStr">
        <is>
          <t>استاد</t>
        </is>
      </c>
      <c r="AE267" t="n">
        <v>52</v>
      </c>
      <c r="AF267">
        <f>AD267&amp;AE267</f>
        <v/>
      </c>
      <c r="AG267" t="n">
        <v>430</v>
      </c>
    </row>
    <row r="268">
      <c r="AD268" t="inlineStr">
        <is>
          <t>استاد</t>
        </is>
      </c>
      <c r="AE268" t="n">
        <v>53</v>
      </c>
      <c r="AF268">
        <f>AD268&amp;AE268</f>
        <v/>
      </c>
      <c r="AG268" t="n">
        <v>435</v>
      </c>
    </row>
    <row r="269">
      <c r="AD269" t="inlineStr">
        <is>
          <t>دانشیار</t>
        </is>
      </c>
      <c r="AE269" t="n">
        <v>31</v>
      </c>
      <c r="AF269">
        <f>AD269&amp;AE269</f>
        <v/>
      </c>
      <c r="AG269" t="n">
        <v>300</v>
      </c>
    </row>
    <row r="270">
      <c r="AD270" t="inlineStr">
        <is>
          <t>دانشیار</t>
        </is>
      </c>
      <c r="AE270" t="n">
        <v>32</v>
      </c>
      <c r="AF270">
        <f>AD270&amp;AE270</f>
        <v/>
      </c>
      <c r="AG270" t="n">
        <v>305</v>
      </c>
    </row>
    <row r="271">
      <c r="AD271" t="inlineStr">
        <is>
          <t>دانشیار</t>
        </is>
      </c>
      <c r="AE271" t="n">
        <v>33</v>
      </c>
      <c r="AF271">
        <f>AD271&amp;AE271</f>
        <v/>
      </c>
      <c r="AG271" t="n">
        <v>310</v>
      </c>
    </row>
    <row r="272">
      <c r="AD272" t="inlineStr">
        <is>
          <t>دانشیار</t>
        </is>
      </c>
      <c r="AE272" t="n">
        <v>34</v>
      </c>
      <c r="AF272">
        <f>AD272&amp;AE272</f>
        <v/>
      </c>
      <c r="AG272" t="n">
        <v>315</v>
      </c>
    </row>
    <row r="273">
      <c r="AD273" t="inlineStr">
        <is>
          <t>دانشیار</t>
        </is>
      </c>
      <c r="AE273" t="n">
        <v>35</v>
      </c>
      <c r="AF273">
        <f>AD273&amp;AE273</f>
        <v/>
      </c>
      <c r="AG273" t="n">
        <v>320</v>
      </c>
    </row>
    <row r="274">
      <c r="AD274" t="inlineStr">
        <is>
          <t>دانشیار</t>
        </is>
      </c>
      <c r="AE274" t="n">
        <v>36</v>
      </c>
      <c r="AF274">
        <f>AD274&amp;AE274</f>
        <v/>
      </c>
      <c r="AG274" t="n">
        <v>325</v>
      </c>
    </row>
    <row r="275">
      <c r="AD275" t="inlineStr">
        <is>
          <t>دانشیار</t>
        </is>
      </c>
      <c r="AE275" t="n">
        <v>37</v>
      </c>
      <c r="AF275">
        <f>AD275&amp;AE275</f>
        <v/>
      </c>
      <c r="AG275" t="n">
        <v>330</v>
      </c>
    </row>
    <row r="276">
      <c r="AD276" t="inlineStr">
        <is>
          <t>دانشیار</t>
        </is>
      </c>
      <c r="AE276" t="n">
        <v>38</v>
      </c>
      <c r="AF276">
        <f>AD276&amp;AE276</f>
        <v/>
      </c>
      <c r="AG276" t="n">
        <v>335</v>
      </c>
    </row>
    <row r="277">
      <c r="AD277" t="inlineStr">
        <is>
          <t>دانشیار</t>
        </is>
      </c>
      <c r="AE277" t="n">
        <v>39</v>
      </c>
      <c r="AF277">
        <f>AD277&amp;AE277</f>
        <v/>
      </c>
      <c r="AG277" t="n">
        <v>340</v>
      </c>
    </row>
    <row r="278">
      <c r="AD278" t="inlineStr">
        <is>
          <t>دانشیار</t>
        </is>
      </c>
      <c r="AE278" t="n">
        <v>40</v>
      </c>
      <c r="AF278">
        <f>AD278&amp;AE278</f>
        <v/>
      </c>
      <c r="AG278" t="n">
        <v>345</v>
      </c>
    </row>
    <row r="279">
      <c r="AD279" t="inlineStr">
        <is>
          <t>دانشیار</t>
        </is>
      </c>
      <c r="AE279" t="n">
        <v>41</v>
      </c>
      <c r="AF279">
        <f>AD279&amp;AE279</f>
        <v/>
      </c>
      <c r="AG279" t="n">
        <v>350</v>
      </c>
    </row>
    <row r="280">
      <c r="AD280" t="inlineStr">
        <is>
          <t>دانشیار</t>
        </is>
      </c>
      <c r="AE280" t="n">
        <v>42</v>
      </c>
      <c r="AF280">
        <f>AD280&amp;AE280</f>
        <v/>
      </c>
      <c r="AG280" t="n">
        <v>355</v>
      </c>
    </row>
    <row r="281">
      <c r="AD281" t="inlineStr">
        <is>
          <t>دانشیار</t>
        </is>
      </c>
      <c r="AE281" t="n">
        <v>43</v>
      </c>
      <c r="AF281">
        <f>AD281&amp;AE281</f>
        <v/>
      </c>
      <c r="AG281" t="n">
        <v>360</v>
      </c>
    </row>
    <row r="282">
      <c r="AD282" t="inlineStr">
        <is>
          <t>دانشیار</t>
        </is>
      </c>
      <c r="AE282" t="n">
        <v>44</v>
      </c>
      <c r="AF282">
        <f>AD282&amp;AE282</f>
        <v/>
      </c>
      <c r="AG282" t="n">
        <v>365</v>
      </c>
    </row>
    <row r="283">
      <c r="AD283" t="inlineStr">
        <is>
          <t>دانشیار</t>
        </is>
      </c>
      <c r="AE283" t="n">
        <v>45</v>
      </c>
      <c r="AF283">
        <f>AD283&amp;AE283</f>
        <v/>
      </c>
      <c r="AG283" t="n">
        <v>370</v>
      </c>
    </row>
    <row r="284">
      <c r="AD284" t="inlineStr">
        <is>
          <t>دانشیار</t>
        </is>
      </c>
      <c r="AE284" t="n">
        <v>46</v>
      </c>
      <c r="AF284">
        <f>AD284&amp;AE284</f>
        <v/>
      </c>
      <c r="AG284" t="n">
        <v>375</v>
      </c>
    </row>
    <row r="285">
      <c r="AD285" t="inlineStr">
        <is>
          <t>دانشیار</t>
        </is>
      </c>
      <c r="AE285" t="n">
        <v>47</v>
      </c>
      <c r="AF285">
        <f>AD285&amp;AE285</f>
        <v/>
      </c>
      <c r="AG285" t="n">
        <v>380</v>
      </c>
    </row>
    <row r="286">
      <c r="AD286" t="inlineStr">
        <is>
          <t>دانشیار</t>
        </is>
      </c>
      <c r="AE286" t="n">
        <v>48</v>
      </c>
      <c r="AF286">
        <f>AD286&amp;AE286</f>
        <v/>
      </c>
      <c r="AG286" t="n">
        <v>385</v>
      </c>
    </row>
    <row r="287">
      <c r="AD287" t="inlineStr">
        <is>
          <t>دانشیار</t>
        </is>
      </c>
      <c r="AE287" t="n">
        <v>49</v>
      </c>
      <c r="AF287">
        <f>AD287&amp;AE287</f>
        <v/>
      </c>
      <c r="AG287" t="n">
        <v>390</v>
      </c>
    </row>
    <row r="288">
      <c r="AD288" t="inlineStr">
        <is>
          <t>دانشیار</t>
        </is>
      </c>
      <c r="AE288" t="n">
        <v>50</v>
      </c>
      <c r="AF288">
        <f>AD288&amp;AE288</f>
        <v/>
      </c>
      <c r="AG288" t="n">
        <v>395</v>
      </c>
    </row>
    <row r="289">
      <c r="AD289" t="inlineStr">
        <is>
          <t>دانشیار</t>
        </is>
      </c>
      <c r="AE289" t="n">
        <v>51</v>
      </c>
      <c r="AF289">
        <f>AD289&amp;AE289</f>
        <v/>
      </c>
      <c r="AG289" t="n">
        <v>400</v>
      </c>
    </row>
    <row r="290">
      <c r="AD290" t="inlineStr">
        <is>
          <t>دانشیار</t>
        </is>
      </c>
      <c r="AE290" t="n">
        <v>52</v>
      </c>
      <c r="AF290">
        <f>AD290&amp;AE290</f>
        <v/>
      </c>
      <c r="AG290" t="n">
        <v>405</v>
      </c>
    </row>
    <row r="291">
      <c r="AD291" t="inlineStr">
        <is>
          <t>دانشیار</t>
        </is>
      </c>
      <c r="AE291" t="n">
        <v>53</v>
      </c>
      <c r="AF291">
        <f>AD291&amp;AE291</f>
        <v/>
      </c>
      <c r="AG291" t="n">
        <v>410</v>
      </c>
    </row>
  </sheetData>
  <mergeCells count="4">
    <mergeCell ref="I1:L1"/>
    <mergeCell ref="O1:R1"/>
    <mergeCell ref="T1:U1"/>
    <mergeCell ref="W2:AB2"/>
  </mergeCells>
  <dataValidations count="1">
    <dataValidation sqref="C18" showDropDown="0" showInputMessage="1" showErrorMessage="1" allowBlank="1" type="list">
      <formula1>$W$4:$W$23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Q66"/>
  <sheetViews>
    <sheetView rightToLeft="1" workbookViewId="0">
      <pane ySplit="2" topLeftCell="A3" activePane="bottomLeft" state="frozen"/>
      <selection pane="bottomLeft" activeCell="N3" sqref="N3"/>
    </sheetView>
  </sheetViews>
  <sheetFormatPr baseColWidth="8" defaultRowHeight="14.4"/>
  <cols>
    <col width="5.21875" customWidth="1" min="1" max="1"/>
    <col width="11.6640625" bestFit="1" customWidth="1" min="3" max="3"/>
    <col width="31" bestFit="1" customWidth="1" min="4" max="4"/>
    <col width="11" customWidth="1" style="8" min="5" max="5"/>
    <col width="9.6640625" customWidth="1" min="6" max="6"/>
    <col width="10.21875" customWidth="1" min="7" max="7"/>
    <col width="19.44140625" bestFit="1" customWidth="1" min="8" max="8"/>
    <col width="12.6640625" customWidth="1" min="9" max="10"/>
    <col width="9.88671875" customWidth="1" style="1" min="11" max="11"/>
    <col width="13.6640625" customWidth="1" style="1" min="12" max="12"/>
    <col width="10.88671875" bestFit="1" customWidth="1" style="1" min="13" max="13"/>
    <col width="9" customWidth="1" style="1" min="14" max="14"/>
    <col width="12.21875" bestFit="1" customWidth="1" style="1" min="15" max="15"/>
    <col width="9" customWidth="1" style="1" min="16" max="16"/>
    <col width="9.88671875" bestFit="1" customWidth="1" style="1" min="17" max="17"/>
  </cols>
  <sheetData>
    <row r="1" ht="51.75" customFormat="1" customHeight="1" s="19">
      <c r="A1" s="21" t="n"/>
      <c r="B1" s="22" t="n"/>
      <c r="E1" s="33" t="inlineStr">
        <is>
          <t>حق التدریس دانشکده پرستاری خراسان شمالی</t>
        </is>
      </c>
      <c r="F1" s="34" t="n"/>
      <c r="G1" s="34" t="n"/>
      <c r="H1" s="34" t="n"/>
      <c r="I1" s="34" t="n"/>
      <c r="J1" s="34" t="n"/>
      <c r="K1" s="34" t="n"/>
      <c r="L1" s="34" t="n"/>
      <c r="M1" s="34" t="n"/>
      <c r="N1" s="20" t="n"/>
      <c r="O1" s="20" t="n"/>
      <c r="P1" s="20" t="n"/>
      <c r="Q1" s="20" t="n"/>
    </row>
    <row r="2" ht="43.5" customFormat="1" customHeight="1" s="17">
      <c r="A2" s="9" t="inlineStr">
        <is>
          <t>ردیف</t>
        </is>
      </c>
      <c r="B2" s="9" t="inlineStr">
        <is>
          <t>کدملی</t>
        </is>
      </c>
      <c r="C2" s="9" t="inlineStr">
        <is>
          <t>نام و نام خانوادگی</t>
        </is>
      </c>
      <c r="D2" s="23" t="inlineStr">
        <is>
          <t>وضعیت استخدامی</t>
        </is>
      </c>
      <c r="E2" s="23" t="inlineStr">
        <is>
          <t>مرتبه</t>
        </is>
      </c>
      <c r="F2" s="23" t="inlineStr">
        <is>
          <t>پایه</t>
        </is>
      </c>
      <c r="G2" s="23" t="inlineStr">
        <is>
          <t>وضعیت تمام وفتی</t>
        </is>
      </c>
      <c r="H2" s="23" t="inlineStr">
        <is>
          <t>نیمسال تحصیلی</t>
        </is>
      </c>
      <c r="I2" s="9" t="inlineStr">
        <is>
          <t>ضریب ریالی هیات علمی 1404</t>
        </is>
      </c>
      <c r="J2" s="9" t="inlineStr">
        <is>
          <t>ضریب ریالی هیات علمی 1405</t>
        </is>
      </c>
      <c r="K2" s="18" t="inlineStr">
        <is>
          <t>حقوق مبنا</t>
        </is>
      </c>
      <c r="L2" s="18" t="inlineStr">
        <is>
          <t>فوق العاده مخصوص</t>
        </is>
      </c>
      <c r="M2" s="18" t="inlineStr">
        <is>
          <t>مبنای محاسبات</t>
        </is>
      </c>
      <c r="N2" s="18" t="inlineStr">
        <is>
          <t>تقسیم بر</t>
        </is>
      </c>
      <c r="O2" s="18" t="inlineStr">
        <is>
          <t>مبلغ هرساعت حق التدریس</t>
        </is>
      </c>
      <c r="P2" s="24" t="inlineStr">
        <is>
          <t>تعداد ساعت</t>
        </is>
      </c>
      <c r="Q2" s="18" t="inlineStr">
        <is>
          <t>مبلغ قابل پرداخت</t>
        </is>
      </c>
    </row>
    <row r="3" ht="17.25" customHeight="1">
      <c r="A3" s="2" t="n">
        <v>1</v>
      </c>
      <c r="B3" s="4" t="n"/>
      <c r="C3" s="4" t="n"/>
      <c r="D3" s="4" t="inlineStr">
        <is>
          <t>هیات علمی</t>
        </is>
      </c>
      <c r="E3" s="15" t="inlineStr">
        <is>
          <t>استادیار</t>
        </is>
      </c>
      <c r="F3" s="15" t="n">
        <v>11</v>
      </c>
      <c r="G3" s="15" t="inlineStr">
        <is>
          <t>تمام وقت</t>
        </is>
      </c>
      <c r="H3" s="15" t="inlineStr">
        <is>
          <t>مهر الی بهمن 1404</t>
        </is>
      </c>
      <c r="I3" s="16" t="n">
        <v>82520</v>
      </c>
      <c r="J3" s="16" t="n">
        <v>99024</v>
      </c>
      <c r="K3" s="16">
        <f>VLOOKUP(E3&amp;F3,'محاسبات هیات علمی 1404'!AF:AG,2,0)*IF(H3="مهر الی بهمن 1404",I3,J3)</f>
        <v/>
      </c>
      <c r="L3" s="16">
        <f>_xlfn.IFNA(VLOOKUP($L$2&amp;E3&amp;G3,'محاسبات هیات علمی 1404'!AF:AG,2,0)*K3,"اطلاعات ناقص")</f>
        <v/>
      </c>
      <c r="M3" s="14">
        <f>IF(D3="هیات علمی",K3+L3,IF(D3="هیات علمی مدعو",(K3+L3)*0.9,IF(D3="غیرهیات علمی کارشناسی",(K3+L3)*0.7,IF(D3="غیرهیات علمی کارشناسی ارشد",(K3+L3)*0.8,IF(D3="غیرهیات علمی دکتری PHD تخصصی و بالاتر",(K3+L3)*0.9)))))</f>
        <v/>
      </c>
      <c r="N3" s="14" t="n">
        <v>30</v>
      </c>
      <c r="O3" s="14">
        <f>_xlfn.IFNA(ROUNDDOWN(M3/N3,0),0)</f>
        <v/>
      </c>
      <c r="P3" s="18" t="n">
        <v>10</v>
      </c>
      <c r="Q3" s="18">
        <f>P3*O3</f>
        <v/>
      </c>
    </row>
    <row r="4" ht="17.25" customHeight="1">
      <c r="A4" s="2" t="n">
        <v>2</v>
      </c>
      <c r="B4" s="2" t="n"/>
      <c r="C4" s="2" t="n"/>
      <c r="D4" s="4" t="inlineStr">
        <is>
          <t>هیات علمی</t>
        </is>
      </c>
      <c r="E4" s="4" t="inlineStr">
        <is>
          <t>استادیار</t>
        </is>
      </c>
      <c r="F4" s="15" t="n">
        <v>6</v>
      </c>
      <c r="G4" s="15" t="inlineStr">
        <is>
          <t>غیرتمام وقت</t>
        </is>
      </c>
      <c r="H4" s="15" t="inlineStr">
        <is>
          <t>بهمن 1404 الی تیرماه 1405</t>
        </is>
      </c>
      <c r="I4" s="16" t="n">
        <v>82520</v>
      </c>
      <c r="J4" s="16" t="n">
        <v>99024</v>
      </c>
      <c r="K4" s="16">
        <f>VLOOKUP(E4&amp;F4,'محاسبات هیات علمی 1404'!AF:AG,2,0)*IF(H4="مهر الی بهمن 1404",I4,J4)</f>
        <v/>
      </c>
      <c r="L4" s="16">
        <f>_xlfn.IFNA(VLOOKUP($L$2&amp;E4&amp;G4,'محاسبات هیات علمی 1404'!AF:AG,2,0)*K4,"اطلاعات ناقص")</f>
        <v/>
      </c>
      <c r="M4" s="14">
        <f>IF(D4="هیات علمی",K4+L4,IF(D4="هیات علمی مدعو",(K4+L4)*0.9,IF(D4="غیرهیات علمی کارشناسی",(K4+L4)*0.7,IF(D4="غیرهیات علمی کارشناسی ارشد",(K4+L4)*0.8,IF(D4="غیرهیات علمی دکتری PHD تخصصی و بالاتر",(K4+L4)*0.9)))))</f>
        <v/>
      </c>
      <c r="N4" s="14" t="n">
        <v>30</v>
      </c>
      <c r="O4" s="14">
        <f>_xlfn.IFNA(ROUNDDOWN(M4/N4,0),0)</f>
        <v/>
      </c>
      <c r="P4" s="18" t="n">
        <v>10</v>
      </c>
      <c r="Q4" s="18">
        <f>P4*O4</f>
        <v/>
      </c>
    </row>
    <row r="5" ht="17.25" customHeight="1">
      <c r="A5" s="2" t="n">
        <v>3</v>
      </c>
      <c r="B5" s="2" t="n"/>
      <c r="C5" s="2" t="n"/>
      <c r="D5" s="4" t="inlineStr">
        <is>
          <t>هیات علمی</t>
        </is>
      </c>
      <c r="E5" s="4" t="inlineStr">
        <is>
          <t>استادیار</t>
        </is>
      </c>
      <c r="F5" s="15" t="n">
        <v>6</v>
      </c>
      <c r="G5" s="15" t="inlineStr">
        <is>
          <t>تمام وقت</t>
        </is>
      </c>
      <c r="H5" s="15" t="inlineStr">
        <is>
          <t>مهر الی بهمن 1404</t>
        </is>
      </c>
      <c r="I5" s="16" t="n">
        <v>82520</v>
      </c>
      <c r="J5" s="16" t="n">
        <v>99024</v>
      </c>
      <c r="K5" s="16">
        <f>VLOOKUP(E5&amp;F5,'محاسبات هیات علمی 1404'!AF:AG,2,0)*IF(H5="مهر الی بهمن 1404",I5,J5)</f>
        <v/>
      </c>
      <c r="L5" s="16">
        <f>_xlfn.IFNA(VLOOKUP($L$2&amp;E5&amp;G5,'محاسبات هیات علمی 1404'!AF:AG,2,0)*K5,"اطلاعات ناقص")</f>
        <v/>
      </c>
      <c r="M5" s="14">
        <f>IF(D5="هیات علمی",K5+L5,IF(D5="هیات علمی مدعو",(K5+L5)*0.9,IF(D5="غیرهیات علمی کارشناسی",(K5+L5)*0.7,IF(D5="غیرهیات علمی کارشناسی ارشد",(K5+L5)*0.8,IF(D5="غیرهیات علمی دکتری PHD تخصصی و بالاتر",(K5+L5)*0.9)))))</f>
        <v/>
      </c>
      <c r="N5" s="14" t="n">
        <v>30</v>
      </c>
      <c r="O5" s="14">
        <f>_xlfn.IFNA(ROUNDDOWN(M5/N5,0),0)</f>
        <v/>
      </c>
      <c r="P5" s="18" t="n">
        <v>10</v>
      </c>
      <c r="Q5" s="18">
        <f>P5*O5</f>
        <v/>
      </c>
    </row>
    <row r="6" ht="17.25" customHeight="1">
      <c r="A6" s="2" t="n">
        <v>4</v>
      </c>
      <c r="B6" s="2" t="n"/>
      <c r="C6" s="2" t="n"/>
      <c r="D6" s="4" t="inlineStr">
        <is>
          <t>هیات علمی</t>
        </is>
      </c>
      <c r="E6" s="4" t="inlineStr">
        <is>
          <t>استادیار</t>
        </is>
      </c>
      <c r="F6" s="15" t="n">
        <v>6</v>
      </c>
      <c r="G6" s="15" t="inlineStr">
        <is>
          <t>تمام وقت</t>
        </is>
      </c>
      <c r="H6" s="15" t="inlineStr">
        <is>
          <t>بهمن 1404 الی تیرماه 1405</t>
        </is>
      </c>
      <c r="I6" s="16" t="n">
        <v>82520</v>
      </c>
      <c r="J6" s="16" t="n">
        <v>99024</v>
      </c>
      <c r="K6" s="16">
        <f>VLOOKUP(E6&amp;F6,'محاسبات هیات علمی 1404'!AF:AG,2,0)*IF(H6="مهر الی بهمن 1404",I6,J6)</f>
        <v/>
      </c>
      <c r="L6" s="16">
        <f>_xlfn.IFNA(VLOOKUP($L$2&amp;E6&amp;G6,'محاسبات هیات علمی 1404'!AF:AG,2,0)*K6,"اطلاعات ناقص")</f>
        <v/>
      </c>
      <c r="M6" s="14">
        <f>IF(D6="هیات علمی",K6+L6,IF(D6="هیات علمی مدعو",(K6+L6)*0.9,IF(D6="غیرهیات علمی کارشناسی",(K6+L6)*0.7,IF(D6="غیرهیات علمی کارشناسی ارشد",(K6+L6)*0.8,IF(D6="غیرهیات علمی دکتری PHD تخصصی و بالاتر",(K6+L6)*0.9)))))</f>
        <v/>
      </c>
      <c r="N6" s="14" t="n">
        <v>30</v>
      </c>
      <c r="O6" s="14">
        <f>_xlfn.IFNA(ROUNDDOWN(M6/N6,0),0)</f>
        <v/>
      </c>
      <c r="P6" s="18" t="n">
        <v>10</v>
      </c>
      <c r="Q6" s="18">
        <f>P6*O6</f>
        <v/>
      </c>
    </row>
    <row r="7" ht="17.25" customHeight="1">
      <c r="A7" s="2" t="n">
        <v>5</v>
      </c>
      <c r="B7" s="2" t="n"/>
      <c r="C7" s="2" t="n"/>
      <c r="D7" s="4" t="inlineStr">
        <is>
          <t>هیات علمی مدعو</t>
        </is>
      </c>
      <c r="E7" s="4" t="inlineStr">
        <is>
          <t>استادیار</t>
        </is>
      </c>
      <c r="F7" s="15" t="n">
        <v>1</v>
      </c>
      <c r="G7" s="26" t="inlineStr">
        <is>
          <t>غیرتمام وقت</t>
        </is>
      </c>
      <c r="H7" s="15" t="inlineStr">
        <is>
          <t>مهر الی بهمن 1404</t>
        </is>
      </c>
      <c r="I7" s="16" t="n">
        <v>82520</v>
      </c>
      <c r="J7" s="16" t="n">
        <v>99024</v>
      </c>
      <c r="K7" s="16">
        <f>VLOOKUP(E7&amp;F7,'محاسبات هیات علمی 1404'!AF:AG,2,0)*IF(H7="مهر الی بهمن 1404",I7,J7)</f>
        <v/>
      </c>
      <c r="L7" s="16">
        <f>_xlfn.IFNA(VLOOKUP($L$2&amp;E7&amp;G7,'محاسبات هیات علمی 1404'!AF:AG,2,0)*K7,"اطلاعات ناقص")</f>
        <v/>
      </c>
      <c r="M7" s="14">
        <f>IF(D7="هیات علمی",K7+L7,IF(D7="هیات علمی مدعو",(K7+L7)*0.9,IF(D7="غیرهیات علمی کارشناسی",(K7+L7)*0.7,IF(D7="غیرهیات علمی کارشناسی ارشد",(K7+L7)*0.8,IF(D7="غیرهیات علمی دکتری PHD تخصصی و بالاتر",(K7+L7)*0.9)))))</f>
        <v/>
      </c>
      <c r="N7" s="14" t="n">
        <v>30</v>
      </c>
      <c r="O7" s="14">
        <f>_xlfn.IFNA(ROUNDDOWN(M7/N7,0),0)</f>
        <v/>
      </c>
      <c r="P7" s="18" t="n">
        <v>10</v>
      </c>
      <c r="Q7" s="18">
        <f>P7*O7</f>
        <v/>
      </c>
    </row>
    <row r="8" ht="17.25" customHeight="1">
      <c r="A8" s="2" t="n">
        <v>6</v>
      </c>
      <c r="B8" s="2" t="n"/>
      <c r="C8" s="2" t="n"/>
      <c r="D8" s="4" t="inlineStr">
        <is>
          <t>غیرهیات علمی کارشناسی</t>
        </is>
      </c>
      <c r="E8" s="4" t="inlineStr">
        <is>
          <t>استادیار</t>
        </is>
      </c>
      <c r="F8" s="15" t="n">
        <v>1</v>
      </c>
      <c r="G8" s="15" t="inlineStr">
        <is>
          <t>غیرتمام وقت</t>
        </is>
      </c>
      <c r="H8" s="15" t="inlineStr">
        <is>
          <t>مهر الی بهمن 1404</t>
        </is>
      </c>
      <c r="I8" s="16" t="n">
        <v>82520</v>
      </c>
      <c r="J8" s="16" t="n">
        <v>99024</v>
      </c>
      <c r="K8" s="16">
        <f>VLOOKUP(E8&amp;F8,'محاسبات هیات علمی 1404'!AF:AG,2,0)*IF(H8="مهر الی بهمن 1404",I8,J8)</f>
        <v/>
      </c>
      <c r="L8" s="16">
        <f>_xlfn.IFNA(VLOOKUP($L$2&amp;E8&amp;G8,'محاسبات هیات علمی 1404'!AF:AG,2,0)*K8,"اطلاعات ناقص")</f>
        <v/>
      </c>
      <c r="M8" s="14">
        <f>IF(D8="هیات علمی",K8+L8,IF(D8="هیات علمی مدعو",(K8+L8)*0.9,IF(D8="غیرهیات علمی کارشناسی",(K8+L8)*0.7,IF(D8="غیرهیات علمی کارشناسی ارشد",(K8+L8)*0.8,IF(D8="غیرهیات علمی دکتری PHD تخصصی و بالاتر",(K8+L8)*0.9)))))</f>
        <v/>
      </c>
      <c r="N8" s="14" t="n">
        <v>30</v>
      </c>
      <c r="O8" s="14">
        <f>_xlfn.IFNA(ROUNDDOWN(M8/N8,0),0)</f>
        <v/>
      </c>
      <c r="P8" s="18" t="n">
        <v>10</v>
      </c>
      <c r="Q8" s="18">
        <f>P8*O8</f>
        <v/>
      </c>
    </row>
    <row r="9" ht="17.25" customHeight="1">
      <c r="A9" s="2" t="n">
        <v>7</v>
      </c>
      <c r="B9" s="2" t="n"/>
      <c r="C9" s="2" t="n"/>
      <c r="D9" s="4" t="inlineStr">
        <is>
          <t>غیرهیات علمی کارشناسی ارشد</t>
        </is>
      </c>
      <c r="E9" s="4" t="inlineStr">
        <is>
          <t>استادیار</t>
        </is>
      </c>
      <c r="F9" s="15" t="n">
        <v>1</v>
      </c>
      <c r="G9" s="15" t="inlineStr">
        <is>
          <t>غیرتمام وقت</t>
        </is>
      </c>
      <c r="H9" s="15" t="inlineStr">
        <is>
          <t>مهر الی بهمن 1404</t>
        </is>
      </c>
      <c r="I9" s="16" t="n">
        <v>82520</v>
      </c>
      <c r="J9" s="16" t="n">
        <v>99024</v>
      </c>
      <c r="K9" s="16">
        <f>VLOOKUP(E9&amp;F9,'محاسبات هیات علمی 1404'!AF:AG,2,0)*IF(H9="مهر الی بهمن 1404",I9,J9)</f>
        <v/>
      </c>
      <c r="L9" s="16">
        <f>_xlfn.IFNA(VLOOKUP($L$2&amp;E9&amp;G9,'محاسبات هیات علمی 1404'!AF:AG,2,0)*K9,"اطلاعات ناقص")</f>
        <v/>
      </c>
      <c r="M9" s="14">
        <f>IF(D9="هیات علمی",K9+L9,IF(D9="هیات علمی مدعو",(K9+L9)*0.9,IF(D9="غیرهیات علمی کارشناسی",(K9+L9)*0.7,IF(D9="غیرهیات علمی کارشناسی ارشد",(K9+L9)*0.8,IF(D9="غیرهیات علمی دکتری PHD تخصصی و بالاتر",(K9+L9)*0.9)))))</f>
        <v/>
      </c>
      <c r="N9" s="14" t="n">
        <v>30</v>
      </c>
      <c r="O9" s="14">
        <f>_xlfn.IFNA(ROUNDDOWN(M9/N9,0),0)</f>
        <v/>
      </c>
      <c r="P9" s="18" t="n">
        <v>10</v>
      </c>
      <c r="Q9" s="18">
        <f>P9*O9</f>
        <v/>
      </c>
    </row>
    <row r="10" ht="17.25" customHeight="1">
      <c r="A10" s="2" t="n">
        <v>8</v>
      </c>
      <c r="B10" s="2" t="n"/>
      <c r="C10" s="2" t="n"/>
      <c r="D10" s="4" t="inlineStr">
        <is>
          <t>غیرهیات علمی دکتری PHD تخصصی و بالاتر</t>
        </is>
      </c>
      <c r="E10" s="4" t="inlineStr">
        <is>
          <t>استادیار</t>
        </is>
      </c>
      <c r="F10" s="15" t="n">
        <v>1</v>
      </c>
      <c r="G10" s="15" t="inlineStr">
        <is>
          <t>غیرتمام وقت</t>
        </is>
      </c>
      <c r="H10" s="15" t="inlineStr">
        <is>
          <t>مهر الی بهمن 1404</t>
        </is>
      </c>
      <c r="I10" s="16" t="n">
        <v>82520</v>
      </c>
      <c r="J10" s="16" t="n">
        <v>99024</v>
      </c>
      <c r="K10" s="16">
        <f>VLOOKUP(E10&amp;F10,'محاسبات هیات علمی 1404'!AF:AG,2,0)*IF(H10="مهر الی بهمن 1404",I10,J10)</f>
        <v/>
      </c>
      <c r="L10" s="16">
        <f>_xlfn.IFNA(VLOOKUP($L$2&amp;E10&amp;G10,'محاسبات هیات علمی 1404'!AF:AG,2,0)*K10,"اطلاعات ناقص")</f>
        <v/>
      </c>
      <c r="M10" s="14">
        <f>IF(D10="هیات علمی",K10+L10,IF(D10="هیات علمی مدعو",(K10+L10)*0.9,IF(D10="غیرهیات علمی کارشناسی",(K10+L10)*0.7,IF(D10="غیرهیات علمی کارشناسی ارشد",(K10+L10)*0.8,IF(D10="غیرهیات علمی دکتری PHD تخصصی و بالاتر",(K10+L10)*0.9)))))</f>
        <v/>
      </c>
      <c r="N10" s="14" t="n">
        <v>30</v>
      </c>
      <c r="O10" s="14">
        <f>_xlfn.IFNA(ROUNDDOWN(M10/N10,0),0)</f>
        <v/>
      </c>
      <c r="P10" s="18" t="n">
        <v>10</v>
      </c>
      <c r="Q10" s="18">
        <f>P10*O10</f>
        <v/>
      </c>
    </row>
    <row r="11" ht="17.25" customHeight="1">
      <c r="A11" s="2" t="n">
        <v>9</v>
      </c>
      <c r="B11" s="2" t="n"/>
      <c r="C11" s="2" t="n"/>
      <c r="D11" s="4" t="n"/>
      <c r="E11" s="4" t="inlineStr">
        <is>
          <t>استادیار</t>
        </is>
      </c>
      <c r="F11" s="15" t="n">
        <v>1</v>
      </c>
      <c r="G11" s="15" t="inlineStr">
        <is>
          <t>غیرتمام وقت</t>
        </is>
      </c>
      <c r="H11" s="15" t="inlineStr">
        <is>
          <t>بهمن 1404 الی تیرماه 1405</t>
        </is>
      </c>
      <c r="I11" s="16" t="n">
        <v>82520</v>
      </c>
      <c r="J11" s="16" t="n">
        <v>99024</v>
      </c>
      <c r="K11" s="16">
        <f>VLOOKUP(E11&amp;F11,'محاسبات هیات علمی 1404'!AF:AG,2,0)*IF(H11="مهر الی بهمن 1404",I11,J11)</f>
        <v/>
      </c>
      <c r="L11" s="16">
        <f>_xlfn.IFNA(VLOOKUP($L$2&amp;E11&amp;G11,'محاسبات هیات علمی 1404'!AF:AG,2,0)*K11,"اطلاعات ناقص")</f>
        <v/>
      </c>
      <c r="M11" s="14">
        <f>IF(D11="هیات علمی",K11+L11,IF(D11="هیات علمی مدعو",(K11+L11)*0.9,IF(D11="غیرهیات علمی کارشناسی",(K11+L11)*0.7,IF(D11="غیرهیات علمی کارشناسی ارشد",(K11+L11)*0.8,IF(D11="غیرهیات علمی دکتری PHD تخصصی و بالاتر",(K11+L11)*0.9)))))</f>
        <v/>
      </c>
      <c r="N11" s="14" t="n">
        <v>30</v>
      </c>
      <c r="O11" s="14">
        <f>_xlfn.IFNA(ROUNDDOWN(M11/N11,0),0)</f>
        <v/>
      </c>
      <c r="P11" s="18" t="n"/>
      <c r="Q11" s="18">
        <f>P11*O11</f>
        <v/>
      </c>
    </row>
    <row r="12" ht="17.25" customHeight="1">
      <c r="A12" s="2" t="n">
        <v>10</v>
      </c>
      <c r="B12" s="2" t="n"/>
      <c r="C12" s="2" t="n"/>
      <c r="D12" s="4" t="inlineStr">
        <is>
          <t>هیات علمی مدعو</t>
        </is>
      </c>
      <c r="E12" s="4" t="inlineStr">
        <is>
          <t>استادیار</t>
        </is>
      </c>
      <c r="F12" s="15" t="n">
        <v>1</v>
      </c>
      <c r="G12" s="15" t="inlineStr">
        <is>
          <t>غیرتمام وقت</t>
        </is>
      </c>
      <c r="H12" s="15" t="inlineStr">
        <is>
          <t>بهمن 1404 الی تیرماه 1405</t>
        </is>
      </c>
      <c r="I12" s="16" t="n">
        <v>82520</v>
      </c>
      <c r="J12" s="16" t="n">
        <v>99024</v>
      </c>
      <c r="K12" s="16">
        <f>VLOOKUP(E12&amp;F12,'محاسبات هیات علمی 1404'!AF:AG,2,0)*IF(H12="مهر الی بهمن 1404",I12,J12)</f>
        <v/>
      </c>
      <c r="L12" s="16">
        <f>_xlfn.IFNA(VLOOKUP($L$2&amp;E12&amp;G12,'محاسبات هیات علمی 1404'!AF:AG,2,0)*K12,"اطلاعات ناقص")</f>
        <v/>
      </c>
      <c r="M12" s="14">
        <f>IF(D12="هیات علمی",K12+L12,IF(D12="هیات علمی مدعو",(K12+L12)*0.9,IF(D12="غیرهیات علمی کارشناسی",(K12+L12)*0.7,IF(D12="غیرهیات علمی کارشناسی ارشد",(K12+L12)*0.8,IF(D12="غیرهیات علمی دکتری PHD تخصصی و بالاتر",(K12+L12)*0.9)))))</f>
        <v/>
      </c>
      <c r="N12" s="14" t="n">
        <v>30</v>
      </c>
      <c r="O12" s="14">
        <f>_xlfn.IFNA(ROUNDDOWN(M12/N12,0),0)</f>
        <v/>
      </c>
      <c r="P12" s="18" t="n"/>
      <c r="Q12" s="18">
        <f>P12*O12</f>
        <v/>
      </c>
    </row>
    <row r="13" ht="17.25" customHeight="1">
      <c r="A13" s="2" t="n">
        <v>11</v>
      </c>
      <c r="B13" s="2" t="n"/>
      <c r="C13" s="2" t="n"/>
      <c r="D13" s="4" t="inlineStr">
        <is>
          <t>غیرهیات علمی کارشناسی</t>
        </is>
      </c>
      <c r="E13" s="4" t="inlineStr">
        <is>
          <t>استادیار</t>
        </is>
      </c>
      <c r="F13" s="15" t="n">
        <v>1</v>
      </c>
      <c r="G13" s="15" t="inlineStr">
        <is>
          <t>غیرتمام وقت</t>
        </is>
      </c>
      <c r="H13" s="15" t="inlineStr">
        <is>
          <t>بهمن 1404 الی تیرماه 1405</t>
        </is>
      </c>
      <c r="I13" s="16" t="n">
        <v>82520</v>
      </c>
      <c r="J13" s="16" t="n">
        <v>99024</v>
      </c>
      <c r="K13" s="16">
        <f>VLOOKUP(E13&amp;F13,'محاسبات هیات علمی 1404'!AF:AG,2,0)*IF(H13="مهر الی بهمن 1404",I13,J13)</f>
        <v/>
      </c>
      <c r="L13" s="16">
        <f>_xlfn.IFNA(VLOOKUP($L$2&amp;E13&amp;G13,'محاسبات هیات علمی 1404'!AF:AG,2,0)*K13,"اطلاعات ناقص")</f>
        <v/>
      </c>
      <c r="M13" s="14">
        <f>IF(D13="هیات علمی",K13+L13,IF(D13="هیات علمی مدعو",(K13+L13)*0.9,IF(D13="غیرهیات علمی کارشناسی",(K13+L13)*0.7,IF(D13="غیرهیات علمی کارشناسی ارشد",(K13+L13)*0.8,IF(D13="غیرهیات علمی دکتری PHD تخصصی و بالاتر",(K13+L13)*0.9)))))</f>
        <v/>
      </c>
      <c r="N13" s="14" t="n">
        <v>30</v>
      </c>
      <c r="O13" s="14">
        <f>_xlfn.IFNA(ROUNDDOWN(M13/N13,0),0)</f>
        <v/>
      </c>
      <c r="P13" s="18" t="n"/>
      <c r="Q13" s="18">
        <f>P13*O13</f>
        <v/>
      </c>
    </row>
    <row r="14" ht="17.25" customHeight="1">
      <c r="A14" s="2" t="n">
        <v>12</v>
      </c>
      <c r="B14" s="2" t="n"/>
      <c r="C14" s="2" t="n"/>
      <c r="D14" s="4" t="inlineStr">
        <is>
          <t>غیرهیات علمی کارشناسی ارشد</t>
        </is>
      </c>
      <c r="E14" s="4" t="inlineStr">
        <is>
          <t>استادیار</t>
        </is>
      </c>
      <c r="F14" s="15" t="n">
        <v>1</v>
      </c>
      <c r="G14" s="15" t="inlineStr">
        <is>
          <t>غیرتمام وقت</t>
        </is>
      </c>
      <c r="H14" s="15" t="inlineStr">
        <is>
          <t>بهمن 1404 الی تیرماه 1405</t>
        </is>
      </c>
      <c r="I14" s="16" t="n">
        <v>82520</v>
      </c>
      <c r="J14" s="16" t="n">
        <v>99024</v>
      </c>
      <c r="K14" s="16">
        <f>VLOOKUP(E14&amp;F14,'محاسبات هیات علمی 1404'!AF:AG,2,0)*IF(H14="مهر الی بهمن 1404",I14,J14)</f>
        <v/>
      </c>
      <c r="L14" s="16">
        <f>_xlfn.IFNA(VLOOKUP($L$2&amp;E14&amp;G14,'محاسبات هیات علمی 1404'!AF:AG,2,0)*K14,"اطلاعات ناقص")</f>
        <v/>
      </c>
      <c r="M14" s="14">
        <f>IF(D14="هیات علمی",K14+L14,IF(D14="هیات علمی مدعو",(K14+L14)*0.9,IF(D14="غیرهیات علمی کارشناسی",(K14+L14)*0.7,IF(D14="غیرهیات علمی کارشناسی ارشد",(K14+L14)*0.8,IF(D14="غیرهیات علمی دکتری PHD تخصصی و بالاتر",(K14+L14)*0.9)))))</f>
        <v/>
      </c>
      <c r="N14" s="14" t="n">
        <v>30</v>
      </c>
      <c r="O14" s="14">
        <f>_xlfn.IFNA(ROUNDDOWN(M14/N14,0),0)</f>
        <v/>
      </c>
      <c r="P14" s="18" t="n"/>
      <c r="Q14" s="18">
        <f>P14*O14</f>
        <v/>
      </c>
    </row>
    <row r="15" ht="17.25" customHeight="1">
      <c r="A15" s="2" t="n">
        <v>13</v>
      </c>
      <c r="B15" s="2" t="n"/>
      <c r="C15" s="2" t="n"/>
      <c r="D15" s="4" t="inlineStr">
        <is>
          <t>غیرهیات علمی دکتری PHD تخصصی و بالاتر</t>
        </is>
      </c>
      <c r="E15" s="4" t="inlineStr">
        <is>
          <t>استادیار</t>
        </is>
      </c>
      <c r="F15" s="15" t="n">
        <v>1</v>
      </c>
      <c r="G15" s="15" t="inlineStr">
        <is>
          <t>غیرتمام وقت</t>
        </is>
      </c>
      <c r="H15" s="15" t="inlineStr">
        <is>
          <t>بهمن 1404 الی تیرماه 1405</t>
        </is>
      </c>
      <c r="I15" s="16" t="n">
        <v>82520</v>
      </c>
      <c r="J15" s="16" t="n">
        <v>99024</v>
      </c>
      <c r="K15" s="16">
        <f>VLOOKUP(E15&amp;F15,'محاسبات هیات علمی 1404'!AF:AG,2,0)*IF(H15="مهر الی بهمن 1404",I15,J15)</f>
        <v/>
      </c>
      <c r="L15" s="16">
        <f>_xlfn.IFNA(VLOOKUP($L$2&amp;E15&amp;G15,'محاسبات هیات علمی 1404'!AF:AG,2,0)*K15,"اطلاعات ناقص")</f>
        <v/>
      </c>
      <c r="M15" s="14">
        <f>IF(D15="هیات علمی",K15+L15,IF(D15="هیات علمی مدعو",(K15+L15)*0.9,IF(D15="غیرهیات علمی کارشناسی",(K15+L15)*0.7,IF(D15="غیرهیات علمی کارشناسی ارشد",(K15+L15)*0.8,IF(D15="غیرهیات علمی دکتری PHD تخصصی و بالاتر",(K15+L15)*0.9)))))</f>
        <v/>
      </c>
      <c r="N15" s="14" t="n">
        <v>30</v>
      </c>
      <c r="O15" s="14">
        <f>_xlfn.IFNA(ROUNDDOWN(M15/N15,0),0)</f>
        <v/>
      </c>
      <c r="P15" s="18" t="n"/>
      <c r="Q15" s="18">
        <f>P15*O15</f>
        <v/>
      </c>
    </row>
    <row r="16" ht="17.25" customHeight="1">
      <c r="A16" s="2" t="n">
        <v>14</v>
      </c>
      <c r="B16" s="2" t="n"/>
      <c r="C16" s="2" t="n"/>
      <c r="D16" s="4" t="inlineStr">
        <is>
          <t>هیات علمی</t>
        </is>
      </c>
      <c r="E16" s="4" t="inlineStr">
        <is>
          <t>استادیار</t>
        </is>
      </c>
      <c r="F16" s="15" t="n">
        <v>42</v>
      </c>
      <c r="G16" s="15" t="inlineStr">
        <is>
          <t>تمام وقت</t>
        </is>
      </c>
      <c r="H16" s="15" t="inlineStr">
        <is>
          <t>مهر الی بهمن 1404</t>
        </is>
      </c>
      <c r="I16" s="16" t="n">
        <v>82520</v>
      </c>
      <c r="J16" s="16" t="n">
        <v>99024</v>
      </c>
      <c r="K16" s="16">
        <f>VLOOKUP(E16&amp;F16,'محاسبات هیات علمی 1404'!AF:AG,2,0)*IF(H16="مهر الی بهمن 1404",I16,J16)</f>
        <v/>
      </c>
      <c r="L16" s="16">
        <f>_xlfn.IFNA(VLOOKUP($L$2&amp;E16&amp;G16,'محاسبات هیات علمی 1404'!AF:AG,2,0)*K16,"اطلاعات ناقص")</f>
        <v/>
      </c>
      <c r="M16" s="14">
        <f>IF(D16="هیات علمی",K16+L16,IF(D16="هیات علمی مدعو",(K16+L16)*0.9,IF(D16="غیرهیات علمی کارشناسی",(K16+L16)*0.7,IF(D16="غیرهیات علمی کارشناسی ارشد",(K16+L16)*0.8,IF(D16="غیرهیات علمی دکتری PHD تخصصی و بالاتر",(K16+L16)*0.9)))))</f>
        <v/>
      </c>
      <c r="N16" s="14" t="n">
        <v>30</v>
      </c>
      <c r="O16" s="14">
        <f>_xlfn.IFNA(ROUNDDOWN(M16/N16,0),0)</f>
        <v/>
      </c>
      <c r="P16" s="18" t="n"/>
      <c r="Q16" s="18">
        <f>P16*O16</f>
        <v/>
      </c>
    </row>
    <row r="17" ht="17.25" customHeight="1">
      <c r="A17" s="2" t="n">
        <v>15</v>
      </c>
      <c r="B17" s="2" t="n"/>
      <c r="C17" s="2" t="n"/>
      <c r="D17" s="4" t="n"/>
      <c r="E17" s="4" t="n"/>
      <c r="F17" s="15" t="n"/>
      <c r="G17" s="15" t="n"/>
      <c r="H17" s="15" t="n"/>
      <c r="I17" s="16" t="n">
        <v>82520</v>
      </c>
      <c r="J17" s="16" t="n">
        <v>99024</v>
      </c>
      <c r="K17" s="16">
        <f>VLOOKUP(E17&amp;F17,'محاسبات هیات علمی 1404'!AF:AG,2,0)*IF(H17="مهر الی بهمن 1404",I17,J17)</f>
        <v/>
      </c>
      <c r="L17" s="16">
        <f>_xlfn.IFNA(VLOOKUP($L$2&amp;E17&amp;G17,'محاسبات هیات علمی 1404'!AF:AG,2,0)*K17,"اطلاعات ناقص")</f>
        <v/>
      </c>
      <c r="M17" s="14">
        <f>IF(D17="هیات علمی",K17+L17,IF(D17="هیات علمی مدعو",(K17+L17)*0.9,IF(D17="غیرهیات علمی کارشناسی",(K17+L17)*0.7,IF(D17="غیرهیات علمی کارشناسی ارشد",(K17+L17)*0.8,IF(D17="غیرهیات علمی دکتری PHD تخصصی و بالاتر",(K17+L17)*0.9)))))</f>
        <v/>
      </c>
      <c r="N17" s="14" t="n">
        <v>30</v>
      </c>
      <c r="O17" s="14">
        <f>_xlfn.IFNA(ROUNDDOWN(M17/N17,0),0)</f>
        <v/>
      </c>
      <c r="P17" s="18" t="n"/>
      <c r="Q17" s="18">
        <f>P17*O17</f>
        <v/>
      </c>
    </row>
    <row r="18">
      <c r="A18" s="2" t="n">
        <v>16</v>
      </c>
      <c r="B18" s="2" t="n"/>
      <c r="C18" s="2" t="n"/>
      <c r="D18" s="2" t="n"/>
      <c r="E18" s="4" t="n"/>
      <c r="F18" s="15" t="n"/>
      <c r="G18" s="15" t="n"/>
      <c r="H18" s="15" t="n"/>
      <c r="I18" s="16" t="n">
        <v>82520</v>
      </c>
      <c r="J18" s="16" t="n">
        <v>99024</v>
      </c>
      <c r="K18" s="16">
        <f>VLOOKUP(E18&amp;F18,'محاسبات هیات علمی 1404'!AF:AG,2,0)*IF(H18="مهر الی بهمن 1404",I18,J18)</f>
        <v/>
      </c>
      <c r="L18" s="16">
        <f>_xlfn.IFNA(VLOOKUP($L$2&amp;E18&amp;G18,'محاسبات هیات علمی 1404'!AF:AG,2,0)*K18,"اطلاعات ناقص")</f>
        <v/>
      </c>
      <c r="M18" s="14">
        <f>IF(D18="هیات علمی",K18+L18,IF(D18="هیات علمی مدعو",(K18+L18)*0.9,IF(D18="غیرهیات علمی کارشناسی",(K18+L18)*0.7,IF(D18="غیرهیات علمی کارشناسی ارشد",(K18+L18)*0.8,IF(D18="غیرهیات علمی دکتری PHD تخصصی و بالاتر",(K18+L18)*0.9)))))</f>
        <v/>
      </c>
      <c r="N18" s="14" t="n">
        <v>30</v>
      </c>
      <c r="O18" s="14">
        <f>_xlfn.IFNA(ROUNDDOWN(M18/N18,0),0)</f>
        <v/>
      </c>
      <c r="P18" s="18" t="n"/>
      <c r="Q18" s="18">
        <f>P18*O18</f>
        <v/>
      </c>
    </row>
    <row r="19">
      <c r="A19" s="2" t="n">
        <v>17</v>
      </c>
      <c r="B19" s="2" t="n"/>
      <c r="C19" s="2" t="n"/>
      <c r="D19" s="2" t="n"/>
      <c r="E19" s="4" t="n"/>
      <c r="F19" s="15" t="n"/>
      <c r="G19" s="15" t="n"/>
      <c r="H19" s="15" t="n"/>
      <c r="I19" s="16" t="n">
        <v>82520</v>
      </c>
      <c r="J19" s="16" t="n">
        <v>99024</v>
      </c>
      <c r="K19" s="16">
        <f>VLOOKUP(E19&amp;F19,'محاسبات هیات علمی 1404'!AF:AG,2,0)*IF(H19="مهر الی بهمن 1404",I19,J19)</f>
        <v/>
      </c>
      <c r="L19" s="16">
        <f>_xlfn.IFNA(VLOOKUP($L$2&amp;E19&amp;G19,'محاسبات هیات علمی 1404'!AF:AG,2,0)*K19,"اطلاعات ناقص")</f>
        <v/>
      </c>
      <c r="M19" s="14">
        <f>IF(D19="هیات علمی",K19+L19,IF(D19="هیات علمی مدعو",(K19+L19)*0.9,IF(D19="غیرهیات علمی کارشناسی",(K19+L19)*0.7,IF(D19="غیرهیات علمی کارشناسی ارشد",(K19+L19)*0.8,IF(D19="غیرهیات علمی دکتری PHD تخصصی و بالاتر",(K19+L19)*0.9)))))</f>
        <v/>
      </c>
      <c r="N19" s="14" t="n">
        <v>30</v>
      </c>
      <c r="O19" s="14">
        <f>_xlfn.IFNA(ROUNDDOWN(M19/N19,0),0)</f>
        <v/>
      </c>
      <c r="P19" s="18" t="n"/>
      <c r="Q19" s="18">
        <f>P19*O19</f>
        <v/>
      </c>
    </row>
    <row r="20">
      <c r="A20" s="2" t="n">
        <v>18</v>
      </c>
      <c r="B20" s="2" t="n"/>
      <c r="C20" s="2" t="n"/>
      <c r="D20" s="2" t="n"/>
      <c r="E20" s="4" t="n"/>
      <c r="F20" s="15" t="n"/>
      <c r="G20" s="15" t="n"/>
      <c r="H20" s="15" t="n"/>
      <c r="I20" s="16" t="n">
        <v>82520</v>
      </c>
      <c r="J20" s="16" t="n">
        <v>99024</v>
      </c>
      <c r="K20" s="16">
        <f>VLOOKUP(E20&amp;F20,'محاسبات هیات علمی 1404'!AF:AG,2,0)*IF(H20="مهر الی بهمن 1404",I20,J20)</f>
        <v/>
      </c>
      <c r="L20" s="16">
        <f>_xlfn.IFNA(VLOOKUP($L$2&amp;E20&amp;G20,'محاسبات هیات علمی 1404'!AF:AG,2,0)*K20,"اطلاعات ناقص")</f>
        <v/>
      </c>
      <c r="M20" s="14">
        <f>IF(D20="هیات علمی",K20+L20,IF(D20="هیات علمی مدعو",(K20+L20)*0.9,IF(D20="غیرهیات علمی کارشناسی",(K20+L20)*0.7,IF(D20="غیرهیات علمی کارشناسی ارشد",(K20+L20)*0.8,IF(D20="غیرهیات علمی دکتری PHD تخصصی و بالاتر",(K20+L20)*0.9)))))</f>
        <v/>
      </c>
      <c r="N20" s="14" t="n">
        <v>30</v>
      </c>
      <c r="O20" s="14">
        <f>_xlfn.IFNA(ROUNDDOWN(M20/N20,0),0)</f>
        <v/>
      </c>
      <c r="P20" s="18" t="n"/>
      <c r="Q20" s="18">
        <f>P20*O20</f>
        <v/>
      </c>
    </row>
    <row r="21">
      <c r="A21" s="2" t="n">
        <v>19</v>
      </c>
      <c r="B21" s="2" t="n"/>
      <c r="C21" s="2" t="n"/>
      <c r="D21" s="2" t="n"/>
      <c r="E21" s="4" t="n"/>
      <c r="F21" s="15" t="n"/>
      <c r="G21" s="15" t="n"/>
      <c r="H21" s="15" t="n"/>
      <c r="I21" s="16" t="n">
        <v>82520</v>
      </c>
      <c r="J21" s="16" t="n">
        <v>99024</v>
      </c>
      <c r="K21" s="16">
        <f>VLOOKUP(E21&amp;F21,'محاسبات هیات علمی 1404'!AF:AG,2,0)*IF(H21="مهر الی بهمن 1404",I21,J21)</f>
        <v/>
      </c>
      <c r="L21" s="16">
        <f>_xlfn.IFNA(VLOOKUP($L$2&amp;E21&amp;G21,'محاسبات هیات علمی 1404'!AF:AG,2,0)*K21,"اطلاعات ناقص")</f>
        <v/>
      </c>
      <c r="M21" s="14">
        <f>IF(D21="هیات علمی",K21+L21,IF(D21="هیات علمی مدعو",(K21+L21)*0.9,IF(D21="غیرهیات علمی کارشناسی",(K21+L21)*0.7,IF(D21="غیرهیات علمی کارشناسی ارشد",(K21+L21)*0.8,IF(D21="غیرهیات علمی دکتری PHD تخصصی و بالاتر",(K21+L21)*0.9)))))</f>
        <v/>
      </c>
      <c r="N21" s="14" t="n">
        <v>30</v>
      </c>
      <c r="O21" s="14">
        <f>_xlfn.IFNA(ROUNDDOWN(M21/N21,0),0)</f>
        <v/>
      </c>
      <c r="P21" s="18" t="n"/>
      <c r="Q21" s="18">
        <f>P21*O21</f>
        <v/>
      </c>
    </row>
    <row r="22">
      <c r="A22" s="2" t="n">
        <v>20</v>
      </c>
      <c r="B22" s="2" t="n"/>
      <c r="C22" s="2" t="n"/>
      <c r="D22" s="2" t="n"/>
      <c r="E22" s="4" t="n"/>
      <c r="F22" s="15" t="n"/>
      <c r="G22" s="15" t="n"/>
      <c r="H22" s="15" t="n"/>
      <c r="I22" s="16" t="n">
        <v>82520</v>
      </c>
      <c r="J22" s="16" t="n">
        <v>99024</v>
      </c>
      <c r="K22" s="16">
        <f>VLOOKUP(E22&amp;F22,'محاسبات هیات علمی 1404'!AF:AG,2,0)*IF(H22="مهر الی بهمن 1404",I22,J22)</f>
        <v/>
      </c>
      <c r="L22" s="16">
        <f>_xlfn.IFNA(VLOOKUP($L$2&amp;E22&amp;G22,'محاسبات هیات علمی 1404'!AF:AG,2,0)*K22,"اطلاعات ناقص")</f>
        <v/>
      </c>
      <c r="M22" s="14">
        <f>IF(D22="هیات علمی",K22+L22,IF(D22="هیات علمی مدعو",(K22+L22)*0.9,IF(D22="غیرهیات علمی کارشناسی",(K22+L22)*0.7,IF(D22="غیرهیات علمی کارشناسی ارشد",(K22+L22)*0.8,IF(D22="غیرهیات علمی دکتری PHD تخصصی و بالاتر",(K22+L22)*0.9)))))</f>
        <v/>
      </c>
      <c r="N22" s="14" t="n">
        <v>30</v>
      </c>
      <c r="O22" s="14">
        <f>_xlfn.IFNA(ROUNDDOWN(M22/N22,0),0)</f>
        <v/>
      </c>
      <c r="P22" s="18" t="n"/>
      <c r="Q22" s="18">
        <f>P22*O22</f>
        <v/>
      </c>
    </row>
    <row r="23">
      <c r="A23" s="2" t="n">
        <v>21</v>
      </c>
      <c r="B23" s="2" t="n"/>
      <c r="C23" s="2" t="n"/>
      <c r="D23" s="2" t="n"/>
      <c r="E23" s="4" t="n"/>
      <c r="F23" s="15" t="n"/>
      <c r="G23" s="15" t="n"/>
      <c r="H23" s="15" t="n"/>
      <c r="I23" s="16" t="n">
        <v>82520</v>
      </c>
      <c r="J23" s="16" t="n">
        <v>99024</v>
      </c>
      <c r="K23" s="16">
        <f>VLOOKUP(E23&amp;F23,'محاسبات هیات علمی 1404'!AF:AG,2,0)*IF(H23="مهر الی بهمن 1404",I23,J23)</f>
        <v/>
      </c>
      <c r="L23" s="16">
        <f>_xlfn.IFNA(VLOOKUP($L$2&amp;E23&amp;G23,'محاسبات هیات علمی 1404'!AF:AG,2,0)*K23,"اطلاعات ناقص")</f>
        <v/>
      </c>
      <c r="M23" s="14">
        <f>IF(D23="هیات علمی",K23+L23,IF(D23="هیات علمی مدعو",(K23+L23)*0.9,IF(D23="غیرهیات علمی کارشناسی",(K23+L23)*0.7,IF(D23="غیرهیات علمی کارشناسی ارشد",(K23+L23)*0.8,IF(D23="غیرهیات علمی دکتری PHD تخصصی و بالاتر",(K23+L23)*0.9)))))</f>
        <v/>
      </c>
      <c r="N23" s="14" t="n">
        <v>30</v>
      </c>
      <c r="O23" s="14">
        <f>_xlfn.IFNA(ROUNDDOWN(M23/N23,0),0)</f>
        <v/>
      </c>
      <c r="P23" s="18" t="n"/>
      <c r="Q23" s="18">
        <f>P23*O23</f>
        <v/>
      </c>
    </row>
    <row r="24">
      <c r="A24" s="2" t="n">
        <v>22</v>
      </c>
      <c r="B24" s="2" t="n"/>
      <c r="C24" s="2" t="n"/>
      <c r="D24" s="2" t="n"/>
      <c r="E24" s="4" t="n"/>
      <c r="F24" s="15" t="n"/>
      <c r="G24" s="15" t="n"/>
      <c r="H24" s="15" t="n"/>
      <c r="I24" s="16" t="n">
        <v>82520</v>
      </c>
      <c r="J24" s="16" t="n">
        <v>99024</v>
      </c>
      <c r="K24" s="16">
        <f>VLOOKUP(E24&amp;F24,'محاسبات هیات علمی 1404'!AF:AG,2,0)*IF(H24="مهر الی بهمن 1404",I24,J24)</f>
        <v/>
      </c>
      <c r="L24" s="16">
        <f>_xlfn.IFNA(VLOOKUP($L$2&amp;E24&amp;G24,'محاسبات هیات علمی 1404'!AF:AG,2,0)*K24,"اطلاعات ناقص")</f>
        <v/>
      </c>
      <c r="M24" s="14">
        <f>IF(D24="هیات علمی",K24+L24,IF(D24="هیات علمی مدعو",(K24+L24)*0.9,IF(D24="غیرهیات علمی کارشناسی",(K24+L24)*0.7,IF(D24="غیرهیات علمی کارشناسی ارشد",(K24+L24)*0.8,IF(D24="غیرهیات علمی دکتری PHD تخصصی و بالاتر",(K24+L24)*0.9)))))</f>
        <v/>
      </c>
      <c r="N24" s="14" t="n">
        <v>30</v>
      </c>
      <c r="O24" s="14">
        <f>_xlfn.IFNA(ROUNDDOWN(M24/N24,0),0)</f>
        <v/>
      </c>
      <c r="P24" s="18" t="n"/>
      <c r="Q24" s="18">
        <f>P24*O24</f>
        <v/>
      </c>
    </row>
    <row r="25">
      <c r="A25" s="2" t="n">
        <v>23</v>
      </c>
      <c r="B25" s="2" t="n"/>
      <c r="C25" s="2" t="n"/>
      <c r="D25" s="2" t="n"/>
      <c r="E25" s="4" t="n"/>
      <c r="F25" s="15" t="n"/>
      <c r="G25" s="15" t="n"/>
      <c r="H25" s="15" t="n"/>
      <c r="I25" s="16" t="n">
        <v>82520</v>
      </c>
      <c r="J25" s="16" t="n">
        <v>99024</v>
      </c>
      <c r="K25" s="16">
        <f>VLOOKUP(E25&amp;F25,'محاسبات هیات علمی 1404'!AF:AG,2,0)*IF(H25="مهر الی بهمن 1404",I25,J25)</f>
        <v/>
      </c>
      <c r="L25" s="16">
        <f>_xlfn.IFNA(VLOOKUP($L$2&amp;E25&amp;G25,'محاسبات هیات علمی 1404'!AF:AG,2,0)*K25,"اطلاعات ناقص")</f>
        <v/>
      </c>
      <c r="M25" s="14">
        <f>IF(D25="هیات علمی",K25+L25,IF(D25="هیات علمی مدعو",(K25+L25)*0.9,IF(D25="غیرهیات علمی کارشناسی",(K25+L25)*0.7,IF(D25="غیرهیات علمی کارشناسی ارشد",(K25+L25)*0.8,IF(D25="غیرهیات علمی دکتری PHD تخصصی و بالاتر",(K25+L25)*0.9)))))</f>
        <v/>
      </c>
      <c r="N25" s="14" t="n">
        <v>30</v>
      </c>
      <c r="O25" s="14">
        <f>_xlfn.IFNA(ROUNDDOWN(M25/N25,0),0)</f>
        <v/>
      </c>
      <c r="P25" s="18" t="n"/>
      <c r="Q25" s="18">
        <f>P25*O25</f>
        <v/>
      </c>
    </row>
    <row r="26">
      <c r="A26" s="2" t="n">
        <v>24</v>
      </c>
      <c r="B26" s="2" t="n"/>
      <c r="C26" s="2" t="n"/>
      <c r="D26" s="2" t="n"/>
      <c r="E26" s="4" t="n"/>
      <c r="F26" s="9" t="n"/>
      <c r="G26" s="9" t="n"/>
      <c r="H26" s="15" t="n"/>
      <c r="I26" s="16" t="n">
        <v>82520</v>
      </c>
      <c r="J26" s="16" t="n">
        <v>99024</v>
      </c>
      <c r="K26" s="16">
        <f>VLOOKUP(E26&amp;F26,'محاسبات هیات علمی 1404'!AF:AG,2,0)*IF(H26="مهر الی بهمن 1404",I26,J26)</f>
        <v/>
      </c>
      <c r="L26" s="16">
        <f>_xlfn.IFNA(VLOOKUP($L$2&amp;E26&amp;G26,'محاسبات هیات علمی 1404'!AF:AG,2,0)*K26,"اطلاعات ناقص")</f>
        <v/>
      </c>
      <c r="M26" s="14">
        <f>IF(D26="هیات علمی",K26+L26,IF(D26="هیات علمی مدعو",(K26+L26)*0.9,IF(D26="غیرهیات علمی کارشناسی",(K26+L26)*0.7,IF(D26="غیرهیات علمی کارشناسی ارشد",(K26+L26)*0.8,IF(D26="غیرهیات علمی دکتری PHD تخصصی و بالاتر",(K26+L26)*0.9)))))</f>
        <v/>
      </c>
      <c r="N26" s="14" t="n">
        <v>30</v>
      </c>
      <c r="O26" s="14">
        <f>_xlfn.IFNA(ROUNDDOWN(M26/N26,0),0)</f>
        <v/>
      </c>
      <c r="P26" s="18" t="n"/>
      <c r="Q26" s="18">
        <f>P26*O26</f>
        <v/>
      </c>
    </row>
    <row r="27">
      <c r="A27" s="2" t="n">
        <v>25</v>
      </c>
      <c r="B27" s="2" t="n"/>
      <c r="C27" s="2" t="n"/>
      <c r="D27" s="2" t="n"/>
      <c r="E27" s="4" t="n"/>
      <c r="F27" s="15" t="n"/>
      <c r="G27" s="15" t="n"/>
      <c r="H27" s="15" t="n"/>
      <c r="I27" s="16" t="n">
        <v>82520</v>
      </c>
      <c r="J27" s="16" t="n">
        <v>99024</v>
      </c>
      <c r="K27" s="16">
        <f>VLOOKUP(E27&amp;F27,'محاسبات هیات علمی 1404'!AF:AG,2,0)*IF(H27="مهر الی بهمن 1404",I27,J27)</f>
        <v/>
      </c>
      <c r="L27" s="16">
        <f>_xlfn.IFNA(VLOOKUP($L$2&amp;E27&amp;G27,'محاسبات هیات علمی 1404'!AF:AG,2,0)*K27,"اطلاعات ناقص")</f>
        <v/>
      </c>
      <c r="M27" s="14">
        <f>IF(D27="هیات علمی",K27+L27,IF(D27="هیات علمی مدعو",(K27+L27)*0.9,IF(D27="غیرهیات علمی کارشناسی",(K27+L27)*0.7,IF(D27="غیرهیات علمی کارشناسی ارشد",(K27+L27)*0.8,IF(D27="غیرهیات علمی دکتری PHD تخصصی و بالاتر",(K27+L27)*0.9)))))</f>
        <v/>
      </c>
      <c r="N27" s="14" t="n">
        <v>30</v>
      </c>
      <c r="O27" s="14">
        <f>_xlfn.IFNA(ROUNDDOWN(M27/N27,0),0)</f>
        <v/>
      </c>
      <c r="P27" s="18" t="n"/>
      <c r="Q27" s="18">
        <f>P27*O27</f>
        <v/>
      </c>
    </row>
    <row r="28">
      <c r="A28" s="2" t="n">
        <v>26</v>
      </c>
      <c r="B28" s="2" t="n"/>
      <c r="C28" s="2" t="n"/>
      <c r="D28" s="2" t="n"/>
      <c r="E28" s="4" t="n"/>
      <c r="F28" s="9" t="n"/>
      <c r="G28" s="9" t="n"/>
      <c r="H28" s="15" t="n"/>
      <c r="I28" s="16" t="n">
        <v>82520</v>
      </c>
      <c r="J28" s="16" t="n">
        <v>99024</v>
      </c>
      <c r="K28" s="16">
        <f>VLOOKUP(E28&amp;F28,'محاسبات هیات علمی 1404'!AF:AG,2,0)*IF(H28="مهر الی بهمن 1404",I28,J28)</f>
        <v/>
      </c>
      <c r="L28" s="16">
        <f>_xlfn.IFNA(VLOOKUP($L$2&amp;E28&amp;G28,'محاسبات هیات علمی 1404'!AF:AG,2,0)*K28,"اطلاعات ناقص")</f>
        <v/>
      </c>
      <c r="M28" s="14">
        <f>IF(D28="هیات علمی",K28+L28,IF(D28="هیات علمی مدعو",(K28+L28)*0.9,IF(D28="غیرهیات علمی کارشناسی",(K28+L28)*0.7,IF(D28="غیرهیات علمی کارشناسی ارشد",(K28+L28)*0.8,IF(D28="غیرهیات علمی دکتری PHD تخصصی و بالاتر",(K28+L28)*0.9)))))</f>
        <v/>
      </c>
      <c r="N28" s="14" t="n">
        <v>30</v>
      </c>
      <c r="O28" s="14">
        <f>_xlfn.IFNA(ROUNDDOWN(M28/N28,0),0)</f>
        <v/>
      </c>
      <c r="P28" s="18" t="n"/>
      <c r="Q28" s="18">
        <f>P28*O28</f>
        <v/>
      </c>
    </row>
    <row r="29">
      <c r="A29" s="2" t="n">
        <v>27</v>
      </c>
      <c r="B29" s="2" t="n"/>
      <c r="C29" s="2" t="n"/>
      <c r="D29" s="2" t="n"/>
      <c r="E29" s="4" t="n"/>
      <c r="F29" s="15" t="n"/>
      <c r="G29" s="15" t="n"/>
      <c r="H29" s="15" t="n"/>
      <c r="I29" s="16" t="n">
        <v>82520</v>
      </c>
      <c r="J29" s="16" t="n">
        <v>99024</v>
      </c>
      <c r="K29" s="16">
        <f>VLOOKUP(E29&amp;F29,'محاسبات هیات علمی 1404'!AF:AG,2,0)*IF(H29="مهر الی بهمن 1404",I29,J29)</f>
        <v/>
      </c>
      <c r="L29" s="16">
        <f>_xlfn.IFNA(VLOOKUP($L$2&amp;E29&amp;G29,'محاسبات هیات علمی 1404'!AF:AG,2,0)*K29,"اطلاعات ناقص")</f>
        <v/>
      </c>
      <c r="M29" s="14">
        <f>IF(D29="هیات علمی",K29+L29,IF(D29="هیات علمی مدعو",(K29+L29)*0.9,IF(D29="غیرهیات علمی کارشناسی",(K29+L29)*0.7,IF(D29="غیرهیات علمی کارشناسی ارشد",(K29+L29)*0.8,IF(D29="غیرهیات علمی دکتری PHD تخصصی و بالاتر",(K29+L29)*0.9)))))</f>
        <v/>
      </c>
      <c r="N29" s="14" t="n">
        <v>30</v>
      </c>
      <c r="O29" s="14">
        <f>_xlfn.IFNA(ROUNDDOWN(M29/N29,0),0)</f>
        <v/>
      </c>
      <c r="P29" s="18" t="n"/>
      <c r="Q29" s="18">
        <f>P29*O29</f>
        <v/>
      </c>
    </row>
    <row r="30">
      <c r="A30" s="2" t="n">
        <v>28</v>
      </c>
      <c r="B30" s="2" t="n"/>
      <c r="C30" s="2" t="n"/>
      <c r="D30" s="2" t="n"/>
      <c r="E30" s="4" t="n"/>
      <c r="F30" s="9" t="n"/>
      <c r="G30" s="9" t="n"/>
      <c r="H30" s="15" t="n"/>
      <c r="I30" s="16" t="n">
        <v>82520</v>
      </c>
      <c r="J30" s="16" t="n">
        <v>99024</v>
      </c>
      <c r="K30" s="16">
        <f>VLOOKUP(E30&amp;F30,'محاسبات هیات علمی 1404'!AF:AG,2,0)*IF(H30="مهر الی بهمن 1404",I30,J30)</f>
        <v/>
      </c>
      <c r="L30" s="16">
        <f>_xlfn.IFNA(VLOOKUP($L$2&amp;E30&amp;G30,'محاسبات هیات علمی 1404'!AF:AG,2,0)*K30,"اطلاعات ناقص")</f>
        <v/>
      </c>
      <c r="M30" s="14">
        <f>IF(D30="هیات علمی",K30+L30,IF(D30="هیات علمی مدعو",(K30+L30)*0.9,IF(D30="غیرهیات علمی کارشناسی",(K30+L30)*0.7,IF(D30="غیرهیات علمی کارشناسی ارشد",(K30+L30)*0.8,IF(D30="غیرهیات علمی دکتری PHD تخصصی و بالاتر",(K30+L30)*0.9)))))</f>
        <v/>
      </c>
      <c r="N30" s="14" t="n">
        <v>30</v>
      </c>
      <c r="O30" s="14">
        <f>_xlfn.IFNA(ROUNDDOWN(M30/N30,0),0)</f>
        <v/>
      </c>
      <c r="P30" s="18" t="n"/>
      <c r="Q30" s="18">
        <f>P30*O30</f>
        <v/>
      </c>
    </row>
    <row r="31">
      <c r="A31" s="2" t="n">
        <v>29</v>
      </c>
      <c r="B31" s="2" t="n"/>
      <c r="C31" s="2" t="n"/>
      <c r="D31" s="2" t="n"/>
      <c r="E31" s="4" t="n"/>
      <c r="F31" s="15" t="n"/>
      <c r="G31" s="15" t="n"/>
      <c r="H31" s="15" t="n"/>
      <c r="I31" s="16" t="n">
        <v>82520</v>
      </c>
      <c r="J31" s="16" t="n">
        <v>99024</v>
      </c>
      <c r="K31" s="16">
        <f>VLOOKUP(E31&amp;F31,'محاسبات هیات علمی 1404'!AF:AG,2,0)*IF(H31="مهر الی بهمن 1404",I31,J31)</f>
        <v/>
      </c>
      <c r="L31" s="16">
        <f>_xlfn.IFNA(VLOOKUP($L$2&amp;E31&amp;G31,'محاسبات هیات علمی 1404'!AF:AG,2,0)*K31,"اطلاعات ناقص")</f>
        <v/>
      </c>
      <c r="M31" s="14">
        <f>IF(D31="هیات علمی",K31+L31,IF(D31="هیات علمی مدعو",(K31+L31)*0.9,IF(D31="غیرهیات علمی کارشناسی",(K31+L31)*0.7,IF(D31="غیرهیات علمی کارشناسی ارشد",(K31+L31)*0.8,IF(D31="غیرهیات علمی دکتری PHD تخصصی و بالاتر",(K31+L31)*0.9)))))</f>
        <v/>
      </c>
      <c r="N31" s="14" t="n">
        <v>30</v>
      </c>
      <c r="O31" s="14">
        <f>_xlfn.IFNA(ROUNDDOWN(M31/N31,0),0)</f>
        <v/>
      </c>
      <c r="P31" s="18" t="n"/>
      <c r="Q31" s="18">
        <f>P31*O31</f>
        <v/>
      </c>
    </row>
    <row r="32">
      <c r="A32" s="2" t="n">
        <v>30</v>
      </c>
      <c r="B32" s="2" t="n"/>
      <c r="C32" s="2" t="n"/>
      <c r="D32" s="2" t="n"/>
      <c r="E32" s="4" t="n"/>
      <c r="F32" s="9" t="n"/>
      <c r="G32" s="9" t="n"/>
      <c r="H32" s="15" t="n"/>
      <c r="I32" s="16" t="n">
        <v>82520</v>
      </c>
      <c r="J32" s="16" t="n">
        <v>99024</v>
      </c>
      <c r="K32" s="16">
        <f>VLOOKUP(E32&amp;F32,'محاسبات هیات علمی 1404'!AF:AG,2,0)*IF(H32="مهر الی بهمن 1404",I32,J32)</f>
        <v/>
      </c>
      <c r="L32" s="16">
        <f>_xlfn.IFNA(VLOOKUP($L$2&amp;E32&amp;G32,'محاسبات هیات علمی 1404'!AF:AG,2,0)*K32,"اطلاعات ناقص")</f>
        <v/>
      </c>
      <c r="M32" s="14">
        <f>IF(D32="هیات علمی",K32+L32,IF(D32="هیات علمی مدعو",(K32+L32)*0.9,IF(D32="غیرهیات علمی کارشناسی",(K32+L32)*0.7,IF(D32="غیرهیات علمی کارشناسی ارشد",(K32+L32)*0.8,IF(D32="غیرهیات علمی دکتری PHD تخصصی و بالاتر",(K32+L32)*0.9)))))</f>
        <v/>
      </c>
      <c r="N32" s="14" t="n">
        <v>30</v>
      </c>
      <c r="O32" s="14">
        <f>_xlfn.IFNA(ROUNDDOWN(M32/N32,0),0)</f>
        <v/>
      </c>
      <c r="P32" s="18" t="n"/>
      <c r="Q32" s="18">
        <f>P32*O32</f>
        <v/>
      </c>
    </row>
    <row r="33">
      <c r="A33" s="2" t="n">
        <v>31</v>
      </c>
      <c r="B33" s="2" t="n"/>
      <c r="C33" s="2" t="n"/>
      <c r="D33" s="2" t="n"/>
      <c r="E33" s="4" t="n"/>
      <c r="F33" s="15" t="n"/>
      <c r="G33" s="15" t="n"/>
      <c r="H33" s="15" t="n"/>
      <c r="I33" s="16" t="n">
        <v>82520</v>
      </c>
      <c r="J33" s="16" t="n">
        <v>99024</v>
      </c>
      <c r="K33" s="16">
        <f>VLOOKUP(E33&amp;F33,'محاسبات هیات علمی 1404'!AF:AG,2,0)*IF(H33="مهر الی بهمن 1404",I33,J33)</f>
        <v/>
      </c>
      <c r="L33" s="16">
        <f>_xlfn.IFNA(VLOOKUP($L$2&amp;E33&amp;G33,'محاسبات هیات علمی 1404'!AF:AG,2,0)*K33,"اطلاعات ناقص")</f>
        <v/>
      </c>
      <c r="M33" s="14">
        <f>IF(D33="هیات علمی",K33+L33,IF(D33="هیات علمی مدعو",(K33+L33)*0.9,IF(D33="غیرهیات علمی کارشناسی",(K33+L33)*0.7,IF(D33="غیرهیات علمی کارشناسی ارشد",(K33+L33)*0.8,IF(D33="غیرهیات علمی دکتری PHD تخصصی و بالاتر",(K33+L33)*0.9)))))</f>
        <v/>
      </c>
      <c r="N33" s="14" t="n">
        <v>30</v>
      </c>
      <c r="O33" s="14">
        <f>_xlfn.IFNA(ROUNDDOWN(M33/N33,0),0)</f>
        <v/>
      </c>
      <c r="P33" s="18" t="n"/>
      <c r="Q33" s="18">
        <f>P33*O33</f>
        <v/>
      </c>
    </row>
    <row r="34">
      <c r="A34" s="2" t="n">
        <v>32</v>
      </c>
      <c r="B34" s="2" t="n"/>
      <c r="C34" s="2" t="n"/>
      <c r="D34" s="2" t="n"/>
      <c r="E34" s="4" t="n"/>
      <c r="F34" s="9" t="n"/>
      <c r="G34" s="9" t="n"/>
      <c r="H34" s="15" t="n"/>
      <c r="I34" s="16" t="n">
        <v>82520</v>
      </c>
      <c r="J34" s="16" t="n">
        <v>99024</v>
      </c>
      <c r="K34" s="16">
        <f>VLOOKUP(E34&amp;F34,'محاسبات هیات علمی 1404'!AF:AG,2,0)*IF(H34="مهر الی بهمن 1404",I34,J34)</f>
        <v/>
      </c>
      <c r="L34" s="16">
        <f>_xlfn.IFNA(VLOOKUP($L$2&amp;E34&amp;G34,'محاسبات هیات علمی 1404'!AF:AG,2,0)*K34,"اطلاعات ناقص")</f>
        <v/>
      </c>
      <c r="M34" s="14">
        <f>IF(D34="هیات علمی",K34+L34,IF(D34="هیات علمی مدعو",(K34+L34)*0.9,IF(D34="غیرهیات علمی کارشناسی",(K34+L34)*0.7,IF(D34="غیرهیات علمی کارشناسی ارشد",(K34+L34)*0.8,IF(D34="غیرهیات علمی دکتری PHD تخصصی و بالاتر",(K34+L34)*0.9)))))</f>
        <v/>
      </c>
      <c r="N34" s="14" t="n">
        <v>30</v>
      </c>
      <c r="O34" s="14">
        <f>_xlfn.IFNA(ROUNDDOWN(M34/N34,0),0)</f>
        <v/>
      </c>
      <c r="P34" s="18" t="n"/>
      <c r="Q34" s="18">
        <f>P34*O34</f>
        <v/>
      </c>
    </row>
    <row r="35">
      <c r="A35" s="2" t="n">
        <v>33</v>
      </c>
      <c r="B35" s="2" t="n"/>
      <c r="C35" s="2" t="n"/>
      <c r="D35" s="2" t="n"/>
      <c r="E35" s="4" t="n"/>
      <c r="F35" s="15" t="n"/>
      <c r="G35" s="15" t="n"/>
      <c r="H35" s="15" t="n"/>
      <c r="I35" s="16" t="n">
        <v>82520</v>
      </c>
      <c r="J35" s="16" t="n">
        <v>99024</v>
      </c>
      <c r="K35" s="16">
        <f>VLOOKUP(E35&amp;F35,'محاسبات هیات علمی 1404'!AF:AG,2,0)*IF(H35="مهر الی بهمن 1404",I35,J35)</f>
        <v/>
      </c>
      <c r="L35" s="16">
        <f>_xlfn.IFNA(VLOOKUP($L$2&amp;E35&amp;G35,'محاسبات هیات علمی 1404'!AF:AG,2,0)*K35,"اطلاعات ناقص")</f>
        <v/>
      </c>
      <c r="M35" s="14">
        <f>IF(D35="هیات علمی",K35+L35,IF(D35="هیات علمی مدعو",(K35+L35)*0.9,IF(D35="غیرهیات علمی کارشناسی",(K35+L35)*0.7,IF(D35="غیرهیات علمی کارشناسی ارشد",(K35+L35)*0.8,IF(D35="غیرهیات علمی دکتری PHD تخصصی و بالاتر",(K35+L35)*0.9)))))</f>
        <v/>
      </c>
      <c r="N35" s="14" t="n">
        <v>30</v>
      </c>
      <c r="O35" s="14">
        <f>_xlfn.IFNA(ROUNDDOWN(M35/N35,0),0)</f>
        <v/>
      </c>
      <c r="P35" s="18" t="n"/>
      <c r="Q35" s="18">
        <f>P35*O35</f>
        <v/>
      </c>
    </row>
    <row r="36">
      <c r="A36" s="2" t="n">
        <v>34</v>
      </c>
      <c r="B36" s="2" t="n"/>
      <c r="C36" s="2" t="n"/>
      <c r="D36" s="2" t="n"/>
      <c r="E36" s="4" t="n"/>
      <c r="F36" s="9" t="n"/>
      <c r="G36" s="9" t="n"/>
      <c r="H36" s="15" t="n"/>
      <c r="I36" s="16" t="n">
        <v>82520</v>
      </c>
      <c r="J36" s="16" t="n">
        <v>99024</v>
      </c>
      <c r="K36" s="16">
        <f>VLOOKUP(E36&amp;F36,'محاسبات هیات علمی 1404'!AF:AG,2,0)*IF(H36="مهر الی بهمن 1404",I36,J36)</f>
        <v/>
      </c>
      <c r="L36" s="16">
        <f>_xlfn.IFNA(VLOOKUP($L$2&amp;E36&amp;G36,'محاسبات هیات علمی 1404'!AF:AG,2,0)*K36,"اطلاعات ناقص")</f>
        <v/>
      </c>
      <c r="M36" s="14">
        <f>IF(D36="هیات علمی",K36+L36,IF(D36="هیات علمی مدعو",(K36+L36)*0.9,IF(D36="غیرهیات علمی کارشناسی",(K36+L36)*0.7,IF(D36="غیرهیات علمی کارشناسی ارشد",(K36+L36)*0.8,IF(D36="غیرهیات علمی دکتری PHD تخصصی و بالاتر",(K36+L36)*0.9)))))</f>
        <v/>
      </c>
      <c r="N36" s="14" t="n">
        <v>30</v>
      </c>
      <c r="O36" s="14">
        <f>_xlfn.IFNA(ROUNDDOWN(M36/N36,0),0)</f>
        <v/>
      </c>
      <c r="P36" s="18" t="n"/>
      <c r="Q36" s="18">
        <f>P36*O36</f>
        <v/>
      </c>
    </row>
    <row r="37">
      <c r="A37" s="2" t="n">
        <v>35</v>
      </c>
      <c r="B37" s="2" t="n"/>
      <c r="C37" s="2" t="n"/>
      <c r="D37" s="2" t="n"/>
      <c r="E37" s="4" t="n"/>
      <c r="F37" s="15" t="n"/>
      <c r="G37" s="15" t="n"/>
      <c r="H37" s="15" t="n"/>
      <c r="I37" s="16" t="n">
        <v>82520</v>
      </c>
      <c r="J37" s="16" t="n">
        <v>99024</v>
      </c>
      <c r="K37" s="16">
        <f>VLOOKUP(E37&amp;F37,'محاسبات هیات علمی 1404'!AF:AG,2,0)*IF(H37="مهر الی بهمن 1404",I37,J37)</f>
        <v/>
      </c>
      <c r="L37" s="16">
        <f>_xlfn.IFNA(VLOOKUP($L$2&amp;E37&amp;G37,'محاسبات هیات علمی 1404'!AF:AG,2,0)*K37,"اطلاعات ناقص")</f>
        <v/>
      </c>
      <c r="M37" s="14">
        <f>IF(D37="هیات علمی",K37+L37,IF(D37="هیات علمی مدعو",(K37+L37)*0.9,IF(D37="غیرهیات علمی کارشناسی",(K37+L37)*0.7,IF(D37="غیرهیات علمی کارشناسی ارشد",(K37+L37)*0.8,IF(D37="غیرهیات علمی دکتری PHD تخصصی و بالاتر",(K37+L37)*0.9)))))</f>
        <v/>
      </c>
      <c r="N37" s="14" t="n">
        <v>30</v>
      </c>
      <c r="O37" s="14">
        <f>_xlfn.IFNA(ROUNDDOWN(M37/N37,0),0)</f>
        <v/>
      </c>
      <c r="P37" s="18" t="n"/>
      <c r="Q37" s="18">
        <f>P37*O37</f>
        <v/>
      </c>
    </row>
    <row r="38">
      <c r="A38" s="2" t="n">
        <v>36</v>
      </c>
      <c r="B38" s="2" t="n"/>
      <c r="C38" s="2" t="n"/>
      <c r="D38" s="2" t="n"/>
      <c r="E38" s="4" t="n"/>
      <c r="F38" s="9" t="n"/>
      <c r="G38" s="9" t="n"/>
      <c r="H38" s="15" t="n"/>
      <c r="I38" s="16" t="n">
        <v>82520</v>
      </c>
      <c r="J38" s="16" t="n">
        <v>99024</v>
      </c>
      <c r="K38" s="16">
        <f>VLOOKUP(E38&amp;F38,'محاسبات هیات علمی 1404'!AF:AG,2,0)*IF(H38="مهر الی بهمن 1404",I38,J38)</f>
        <v/>
      </c>
      <c r="L38" s="16">
        <f>_xlfn.IFNA(VLOOKUP($L$2&amp;E38&amp;G38,'محاسبات هیات علمی 1404'!AF:AG,2,0)*K38,"اطلاعات ناقص")</f>
        <v/>
      </c>
      <c r="M38" s="14">
        <f>IF(D38="هیات علمی",K38+L38,IF(D38="هیات علمی مدعو",(K38+L38)*0.9,IF(D38="غیرهیات علمی کارشناسی",(K38+L38)*0.7,IF(D38="غیرهیات علمی کارشناسی ارشد",(K38+L38)*0.8,IF(D38="غیرهیات علمی دکتری PHD تخصصی و بالاتر",(K38+L38)*0.9)))))</f>
        <v/>
      </c>
      <c r="N38" s="14" t="n">
        <v>30</v>
      </c>
      <c r="O38" s="14">
        <f>_xlfn.IFNA(ROUNDDOWN(M38/N38,0),0)</f>
        <v/>
      </c>
      <c r="P38" s="18" t="n"/>
      <c r="Q38" s="18">
        <f>P38*O38</f>
        <v/>
      </c>
    </row>
    <row r="39">
      <c r="A39" s="2" t="n">
        <v>37</v>
      </c>
      <c r="B39" s="2" t="n"/>
      <c r="C39" s="2" t="n"/>
      <c r="D39" s="2" t="n"/>
      <c r="E39" s="4" t="n"/>
      <c r="F39" s="15" t="n"/>
      <c r="G39" s="15" t="n"/>
      <c r="H39" s="15" t="n"/>
      <c r="I39" s="16" t="n">
        <v>82520</v>
      </c>
      <c r="J39" s="16" t="n">
        <v>99024</v>
      </c>
      <c r="K39" s="16">
        <f>VLOOKUP(E39&amp;F39,'محاسبات هیات علمی 1404'!AF:AG,2,0)*IF(H39="مهر الی بهمن 1404",I39,J39)</f>
        <v/>
      </c>
      <c r="L39" s="16">
        <f>_xlfn.IFNA(VLOOKUP($L$2&amp;E39&amp;G39,'محاسبات هیات علمی 1404'!AF:AG,2,0)*K39,"اطلاعات ناقص")</f>
        <v/>
      </c>
      <c r="M39" s="14">
        <f>IF(D39="هیات علمی",K39+L39,IF(D39="هیات علمی مدعو",(K39+L39)*0.9,IF(D39="غیرهیات علمی کارشناسی",(K39+L39)*0.7,IF(D39="غیرهیات علمی کارشناسی ارشد",(K39+L39)*0.8,IF(D39="غیرهیات علمی دکتری PHD تخصصی و بالاتر",(K39+L39)*0.9)))))</f>
        <v/>
      </c>
      <c r="N39" s="14" t="n">
        <v>30</v>
      </c>
      <c r="O39" s="14">
        <f>_xlfn.IFNA(ROUNDDOWN(M39/N39,0),0)</f>
        <v/>
      </c>
      <c r="P39" s="18" t="n"/>
      <c r="Q39" s="18">
        <f>P39*O39</f>
        <v/>
      </c>
    </row>
    <row r="40">
      <c r="A40" s="2" t="n">
        <v>38</v>
      </c>
      <c r="B40" s="2" t="n"/>
      <c r="C40" s="2" t="n"/>
      <c r="D40" s="2" t="n"/>
      <c r="E40" s="4" t="n"/>
      <c r="F40" s="9" t="n"/>
      <c r="G40" s="9" t="n"/>
      <c r="H40" s="15" t="n"/>
      <c r="I40" s="16" t="n">
        <v>82520</v>
      </c>
      <c r="J40" s="16" t="n">
        <v>99024</v>
      </c>
      <c r="K40" s="16">
        <f>VLOOKUP(E40&amp;F40,'محاسبات هیات علمی 1404'!AF:AG,2,0)*IF(H40="مهر الی بهمن 1404",I40,J40)</f>
        <v/>
      </c>
      <c r="L40" s="16">
        <f>_xlfn.IFNA(VLOOKUP($L$2&amp;E40&amp;G40,'محاسبات هیات علمی 1404'!AF:AG,2,0)*K40,"اطلاعات ناقص")</f>
        <v/>
      </c>
      <c r="M40" s="14">
        <f>IF(D40="هیات علمی",K40+L40,IF(D40="هیات علمی مدعو",(K40+L40)*0.9,IF(D40="غیرهیات علمی کارشناسی",(K40+L40)*0.7,IF(D40="غیرهیات علمی کارشناسی ارشد",(K40+L40)*0.8,IF(D40="غیرهیات علمی دکتری PHD تخصصی و بالاتر",(K40+L40)*0.9)))))</f>
        <v/>
      </c>
      <c r="N40" s="14" t="n">
        <v>30</v>
      </c>
      <c r="O40" s="14">
        <f>_xlfn.IFNA(ROUNDDOWN(M40/N40,0),0)</f>
        <v/>
      </c>
      <c r="P40" s="18" t="n"/>
      <c r="Q40" s="18">
        <f>P40*O40</f>
        <v/>
      </c>
    </row>
    <row r="41">
      <c r="A41" s="2" t="n">
        <v>39</v>
      </c>
      <c r="B41" s="2" t="n"/>
      <c r="C41" s="2" t="n"/>
      <c r="D41" s="2" t="n"/>
      <c r="E41" s="4" t="n"/>
      <c r="F41" s="15" t="n"/>
      <c r="G41" s="15" t="n"/>
      <c r="H41" s="15" t="n"/>
      <c r="I41" s="16" t="n">
        <v>82520</v>
      </c>
      <c r="J41" s="16" t="n">
        <v>99024</v>
      </c>
      <c r="K41" s="16">
        <f>VLOOKUP(E41&amp;F41,'محاسبات هیات علمی 1404'!AF:AG,2,0)*IF(H41="مهر الی بهمن 1404",I41,J41)</f>
        <v/>
      </c>
      <c r="L41" s="16">
        <f>_xlfn.IFNA(VLOOKUP($L$2&amp;E41&amp;G41,'محاسبات هیات علمی 1404'!AF:AG,2,0)*K41,"اطلاعات ناقص")</f>
        <v/>
      </c>
      <c r="M41" s="14">
        <f>IF(D41="هیات علمی",K41+L41,IF(D41="هیات علمی مدعو",(K41+L41)*0.9,IF(D41="غیرهیات علمی کارشناسی",(K41+L41)*0.7,IF(D41="غیرهیات علمی کارشناسی ارشد",(K41+L41)*0.8,IF(D41="غیرهیات علمی دکتری PHD تخصصی و بالاتر",(K41+L41)*0.9)))))</f>
        <v/>
      </c>
      <c r="N41" s="14" t="n">
        <v>30</v>
      </c>
      <c r="O41" s="14">
        <f>_xlfn.IFNA(ROUNDDOWN(M41/N41,0),0)</f>
        <v/>
      </c>
      <c r="P41" s="18" t="n"/>
      <c r="Q41" s="18">
        <f>P41*O41</f>
        <v/>
      </c>
    </row>
    <row r="42">
      <c r="A42" s="2" t="n">
        <v>40</v>
      </c>
      <c r="B42" s="2" t="n"/>
      <c r="C42" s="2" t="n"/>
      <c r="D42" s="2" t="n"/>
      <c r="E42" s="4" t="n"/>
      <c r="F42" s="9" t="n"/>
      <c r="G42" s="9" t="n"/>
      <c r="H42" s="15" t="n"/>
      <c r="I42" s="16" t="n">
        <v>82520</v>
      </c>
      <c r="J42" s="16" t="n">
        <v>99024</v>
      </c>
      <c r="K42" s="16">
        <f>VLOOKUP(E42&amp;F42,'محاسبات هیات علمی 1404'!AF:AG,2,0)*IF(H42="مهر الی بهمن 1404",I42,J42)</f>
        <v/>
      </c>
      <c r="L42" s="16">
        <f>_xlfn.IFNA(VLOOKUP($L$2&amp;E42&amp;G42,'محاسبات هیات علمی 1404'!AF:AG,2,0)*K42,"اطلاعات ناقص")</f>
        <v/>
      </c>
      <c r="M42" s="14">
        <f>IF(D42="هیات علمی",K42+L42,IF(D42="هیات علمی مدعو",(K42+L42)*0.9,IF(D42="غیرهیات علمی کارشناسی",(K42+L42)*0.7,IF(D42="غیرهیات علمی کارشناسی ارشد",(K42+L42)*0.8,IF(D42="غیرهیات علمی دکتری PHD تخصصی و بالاتر",(K42+L42)*0.9)))))</f>
        <v/>
      </c>
      <c r="N42" s="14" t="n">
        <v>30</v>
      </c>
      <c r="O42" s="14">
        <f>_xlfn.IFNA(ROUNDDOWN(M42/N42,0),0)</f>
        <v/>
      </c>
      <c r="P42" s="18" t="n"/>
      <c r="Q42" s="18">
        <f>P42*O42</f>
        <v/>
      </c>
    </row>
    <row r="43">
      <c r="A43" s="2" t="n">
        <v>41</v>
      </c>
      <c r="B43" s="2" t="n"/>
      <c r="C43" s="2" t="n"/>
      <c r="D43" s="2" t="n"/>
      <c r="E43" s="4" t="n"/>
      <c r="F43" s="15" t="n"/>
      <c r="G43" s="15" t="n"/>
      <c r="H43" s="15" t="n"/>
      <c r="I43" s="16" t="n">
        <v>82520</v>
      </c>
      <c r="J43" s="16" t="n">
        <v>99024</v>
      </c>
      <c r="K43" s="16">
        <f>VLOOKUP(E43&amp;F43,'محاسبات هیات علمی 1404'!AF:AG,2,0)*IF(H43="مهر الی بهمن 1404",I43,J43)</f>
        <v/>
      </c>
      <c r="L43" s="16">
        <f>_xlfn.IFNA(VLOOKUP($L$2&amp;E43&amp;G43,'محاسبات هیات علمی 1404'!AF:AG,2,0)*K43,"اطلاعات ناقص")</f>
        <v/>
      </c>
      <c r="M43" s="14">
        <f>IF(D43="هیات علمی",K43+L43,IF(D43="هیات علمی مدعو",(K43+L43)*0.9,IF(D43="غیرهیات علمی کارشناسی",(K43+L43)*0.7,IF(D43="غیرهیات علمی کارشناسی ارشد",(K43+L43)*0.8,IF(D43="غیرهیات علمی دکتری PHD تخصصی و بالاتر",(K43+L43)*0.9)))))</f>
        <v/>
      </c>
      <c r="N43" s="14" t="n">
        <v>30</v>
      </c>
      <c r="O43" s="14">
        <f>_xlfn.IFNA(ROUNDDOWN(M43/N43,0),0)</f>
        <v/>
      </c>
      <c r="P43" s="18" t="n"/>
      <c r="Q43" s="18">
        <f>P43*O43</f>
        <v/>
      </c>
    </row>
    <row r="44">
      <c r="A44" s="2" t="n">
        <v>42</v>
      </c>
      <c r="B44" s="2" t="n"/>
      <c r="C44" s="2" t="n"/>
      <c r="D44" s="2" t="n"/>
      <c r="E44" s="4" t="n"/>
      <c r="F44" s="9" t="n"/>
      <c r="G44" s="9" t="n"/>
      <c r="H44" s="15" t="n"/>
      <c r="I44" s="16" t="n">
        <v>82520</v>
      </c>
      <c r="J44" s="16" t="n">
        <v>99024</v>
      </c>
      <c r="K44" s="16">
        <f>VLOOKUP(E44&amp;F44,'محاسبات هیات علمی 1404'!AF:AG,2,0)*IF(H44="مهر الی بهمن 1404",I44,J44)</f>
        <v/>
      </c>
      <c r="L44" s="16">
        <f>_xlfn.IFNA(VLOOKUP($L$2&amp;E44&amp;G44,'محاسبات هیات علمی 1404'!AF:AG,2,0)*K44,"اطلاعات ناقص")</f>
        <v/>
      </c>
      <c r="M44" s="14">
        <f>IF(D44="هیات علمی",K44+L44,IF(D44="هیات علمی مدعو",(K44+L44)*0.9,IF(D44="غیرهیات علمی کارشناسی",(K44+L44)*0.7,IF(D44="غیرهیات علمی کارشناسی ارشد",(K44+L44)*0.8,IF(D44="غیرهیات علمی دکتری PHD تخصصی و بالاتر",(K44+L44)*0.9)))))</f>
        <v/>
      </c>
      <c r="N44" s="14" t="n">
        <v>30</v>
      </c>
      <c r="O44" s="14">
        <f>_xlfn.IFNA(ROUNDDOWN(M44/N44,0),0)</f>
        <v/>
      </c>
      <c r="P44" s="18" t="n"/>
      <c r="Q44" s="18">
        <f>P44*O44</f>
        <v/>
      </c>
    </row>
    <row r="45">
      <c r="A45" s="2" t="n">
        <v>43</v>
      </c>
      <c r="B45" s="2" t="n"/>
      <c r="C45" s="2" t="n"/>
      <c r="D45" s="2" t="n"/>
      <c r="E45" s="4" t="n"/>
      <c r="F45" s="15" t="n"/>
      <c r="G45" s="15" t="n"/>
      <c r="H45" s="15" t="n"/>
      <c r="I45" s="16" t="n">
        <v>82520</v>
      </c>
      <c r="J45" s="16" t="n">
        <v>99024</v>
      </c>
      <c r="K45" s="16">
        <f>VLOOKUP(E45&amp;F45,'محاسبات هیات علمی 1404'!AF:AG,2,0)*IF(H45="مهر الی بهمن 1404",I45,J45)</f>
        <v/>
      </c>
      <c r="L45" s="16">
        <f>_xlfn.IFNA(VLOOKUP($L$2&amp;E45&amp;G45,'محاسبات هیات علمی 1404'!AF:AG,2,0)*K45,"اطلاعات ناقص")</f>
        <v/>
      </c>
      <c r="M45" s="14">
        <f>IF(D45="هیات علمی",K45+L45,IF(D45="هیات علمی مدعو",(K45+L45)*0.9,IF(D45="غیرهیات علمی کارشناسی",(K45+L45)*0.7,IF(D45="غیرهیات علمی کارشناسی ارشد",(K45+L45)*0.8,IF(D45="غیرهیات علمی دکتری PHD تخصصی و بالاتر",(K45+L45)*0.9)))))</f>
        <v/>
      </c>
      <c r="N45" s="14" t="n">
        <v>30</v>
      </c>
      <c r="O45" s="14">
        <f>_xlfn.IFNA(ROUNDDOWN(M45/N45,0),0)</f>
        <v/>
      </c>
      <c r="P45" s="18" t="n"/>
      <c r="Q45" s="18">
        <f>P45*O45</f>
        <v/>
      </c>
    </row>
    <row r="46">
      <c r="A46" s="2" t="n">
        <v>44</v>
      </c>
      <c r="B46" s="2" t="n"/>
      <c r="C46" s="2" t="n"/>
      <c r="D46" s="2" t="n"/>
      <c r="E46" s="4" t="n"/>
      <c r="F46" s="9" t="n"/>
      <c r="G46" s="9" t="n"/>
      <c r="H46" s="15" t="n"/>
      <c r="I46" s="16" t="n">
        <v>82520</v>
      </c>
      <c r="J46" s="16" t="n">
        <v>99024</v>
      </c>
      <c r="K46" s="16">
        <f>VLOOKUP(E46&amp;F46,'محاسبات هیات علمی 1404'!AF:AG,2,0)*IF(H46="مهر الی بهمن 1404",I46,J46)</f>
        <v/>
      </c>
      <c r="L46" s="16">
        <f>_xlfn.IFNA(VLOOKUP($L$2&amp;E46&amp;G46,'محاسبات هیات علمی 1404'!AF:AG,2,0)*K46,"اطلاعات ناقص")</f>
        <v/>
      </c>
      <c r="M46" s="14">
        <f>IF(D46="هیات علمی",K46+L46,IF(D46="هیات علمی مدعو",(K46+L46)*0.9,IF(D46="غیرهیات علمی کارشناسی",(K46+L46)*0.7,IF(D46="غیرهیات علمی کارشناسی ارشد",(K46+L46)*0.8,IF(D46="غیرهیات علمی دکتری PHD تخصصی و بالاتر",(K46+L46)*0.9)))))</f>
        <v/>
      </c>
      <c r="N46" s="14" t="n">
        <v>30</v>
      </c>
      <c r="O46" s="14">
        <f>_xlfn.IFNA(ROUNDDOWN(M46/N46,0),0)</f>
        <v/>
      </c>
      <c r="P46" s="18" t="n"/>
      <c r="Q46" s="18">
        <f>P46*O46</f>
        <v/>
      </c>
    </row>
    <row r="47">
      <c r="A47" s="2" t="n">
        <v>45</v>
      </c>
      <c r="B47" s="2" t="n"/>
      <c r="C47" s="2" t="n"/>
      <c r="D47" s="2" t="n"/>
      <c r="E47" s="4" t="n"/>
      <c r="F47" s="15" t="n"/>
      <c r="G47" s="15" t="n"/>
      <c r="H47" s="15" t="n"/>
      <c r="I47" s="16" t="n">
        <v>82520</v>
      </c>
      <c r="J47" s="16" t="n">
        <v>99024</v>
      </c>
      <c r="K47" s="16">
        <f>VLOOKUP(E47&amp;F47,'محاسبات هیات علمی 1404'!AF:AG,2,0)*IF(H47="مهر الی بهمن 1404",I47,J47)</f>
        <v/>
      </c>
      <c r="L47" s="16">
        <f>_xlfn.IFNA(VLOOKUP($L$2&amp;E47&amp;G47,'محاسبات هیات علمی 1404'!AF:AG,2,0)*K47,"اطلاعات ناقص")</f>
        <v/>
      </c>
      <c r="M47" s="14">
        <f>IF(D47="هیات علمی",K47+L47,IF(D47="هیات علمی مدعو",(K47+L47)*0.9,IF(D47="غیرهیات علمی کارشناسی",(K47+L47)*0.7,IF(D47="غیرهیات علمی کارشناسی ارشد",(K47+L47)*0.8,IF(D47="غیرهیات علمی دکتری PHD تخصصی و بالاتر",(K47+L47)*0.9)))))</f>
        <v/>
      </c>
      <c r="N47" s="14" t="n">
        <v>30</v>
      </c>
      <c r="O47" s="14">
        <f>_xlfn.IFNA(ROUNDDOWN(M47/N47,0),0)</f>
        <v/>
      </c>
      <c r="P47" s="18" t="n"/>
      <c r="Q47" s="18">
        <f>P47*O47</f>
        <v/>
      </c>
    </row>
    <row r="48">
      <c r="A48" s="2" t="n">
        <v>46</v>
      </c>
      <c r="B48" s="2" t="n"/>
      <c r="C48" s="2" t="n"/>
      <c r="D48" s="2" t="n"/>
      <c r="E48" s="4" t="n"/>
      <c r="F48" s="9" t="n"/>
      <c r="G48" s="9" t="n"/>
      <c r="H48" s="15" t="n"/>
      <c r="I48" s="16" t="n">
        <v>82520</v>
      </c>
      <c r="J48" s="16" t="n">
        <v>99024</v>
      </c>
      <c r="K48" s="16">
        <f>VLOOKUP(E48&amp;F48,'محاسبات هیات علمی 1404'!AF:AG,2,0)*IF(H48="مهر الی بهمن 1404",I48,J48)</f>
        <v/>
      </c>
      <c r="L48" s="16">
        <f>_xlfn.IFNA(VLOOKUP($L$2&amp;E48&amp;G48,'محاسبات هیات علمی 1404'!AF:AG,2,0)*K48,"اطلاعات ناقص")</f>
        <v/>
      </c>
      <c r="M48" s="14">
        <f>IF(D48="هیات علمی",K48+L48,IF(D48="هیات علمی مدعو",(K48+L48)*0.9,IF(D48="غیرهیات علمی کارشناسی",(K48+L48)*0.7,IF(D48="غیرهیات علمی کارشناسی ارشد",(K48+L48)*0.8,IF(D48="غیرهیات علمی دکتری PHD تخصصی و بالاتر",(K48+L48)*0.9)))))</f>
        <v/>
      </c>
      <c r="N48" s="14" t="n">
        <v>30</v>
      </c>
      <c r="O48" s="14">
        <f>_xlfn.IFNA(ROUNDDOWN(M48/N48,0),0)</f>
        <v/>
      </c>
      <c r="P48" s="18" t="n"/>
      <c r="Q48" s="18">
        <f>P48*O48</f>
        <v/>
      </c>
    </row>
    <row r="49">
      <c r="A49" s="2" t="n">
        <v>47</v>
      </c>
      <c r="B49" s="2" t="n"/>
      <c r="C49" s="2" t="n"/>
      <c r="D49" s="2" t="n"/>
      <c r="E49" s="4" t="n"/>
      <c r="F49" s="15" t="n"/>
      <c r="G49" s="15" t="n"/>
      <c r="H49" s="15" t="n"/>
      <c r="I49" s="16" t="n">
        <v>82520</v>
      </c>
      <c r="J49" s="16" t="n">
        <v>99024</v>
      </c>
      <c r="K49" s="16">
        <f>VLOOKUP(E49&amp;F49,'محاسبات هیات علمی 1404'!AF:AG,2,0)*IF(H49="مهر الی بهمن 1404",I49,J49)</f>
        <v/>
      </c>
      <c r="L49" s="16">
        <f>_xlfn.IFNA(VLOOKUP($L$2&amp;E49&amp;G49,'محاسبات هیات علمی 1404'!AF:AG,2,0)*K49,"اطلاعات ناقص")</f>
        <v/>
      </c>
      <c r="M49" s="14">
        <f>IF(D49="هیات علمی",K49+L49,IF(D49="هیات علمی مدعو",(K49+L49)*0.9,IF(D49="غیرهیات علمی کارشناسی",(K49+L49)*0.7,IF(D49="غیرهیات علمی کارشناسی ارشد",(K49+L49)*0.8,IF(D49="غیرهیات علمی دکتری PHD تخصصی و بالاتر",(K49+L49)*0.9)))))</f>
        <v/>
      </c>
      <c r="N49" s="14" t="n">
        <v>30</v>
      </c>
      <c r="O49" s="14">
        <f>_xlfn.IFNA(ROUNDDOWN(M49/N49,0),0)</f>
        <v/>
      </c>
      <c r="P49" s="18" t="n"/>
      <c r="Q49" s="18">
        <f>P49*O49</f>
        <v/>
      </c>
    </row>
    <row r="50">
      <c r="A50" s="2" t="n">
        <v>48</v>
      </c>
      <c r="B50" s="2" t="n"/>
      <c r="C50" s="2" t="n"/>
      <c r="D50" s="2" t="n"/>
      <c r="E50" s="4" t="n"/>
      <c r="F50" s="9" t="n"/>
      <c r="G50" s="9" t="n"/>
      <c r="H50" s="15" t="n"/>
      <c r="I50" s="16" t="n">
        <v>82520</v>
      </c>
      <c r="J50" s="16" t="n">
        <v>99024</v>
      </c>
      <c r="K50" s="16">
        <f>VLOOKUP(E50&amp;F50,'محاسبات هیات علمی 1404'!AF:AG,2,0)*IF(H50="مهر الی بهمن 1404",I50,J50)</f>
        <v/>
      </c>
      <c r="L50" s="16">
        <f>_xlfn.IFNA(VLOOKUP($L$2&amp;E50&amp;G50,'محاسبات هیات علمی 1404'!AF:AG,2,0)*K50,"اطلاعات ناقص")</f>
        <v/>
      </c>
      <c r="M50" s="14">
        <f>IF(D50="هیات علمی",K50+L50,IF(D50="هیات علمی مدعو",(K50+L50)*0.9,IF(D50="غیرهیات علمی کارشناسی",(K50+L50)*0.7,IF(D50="غیرهیات علمی کارشناسی ارشد",(K50+L50)*0.8,IF(D50="غیرهیات علمی دکتری PHD تخصصی و بالاتر",(K50+L50)*0.9)))))</f>
        <v/>
      </c>
      <c r="N50" s="14" t="n">
        <v>30</v>
      </c>
      <c r="O50" s="14">
        <f>_xlfn.IFNA(ROUNDDOWN(M50/N50,0),0)</f>
        <v/>
      </c>
      <c r="P50" s="18" t="n"/>
      <c r="Q50" s="18">
        <f>P50*O50</f>
        <v/>
      </c>
    </row>
    <row r="51">
      <c r="A51" s="2" t="n">
        <v>49</v>
      </c>
      <c r="B51" s="2" t="n"/>
      <c r="C51" s="2" t="n"/>
      <c r="D51" s="2" t="n"/>
      <c r="E51" s="4" t="n"/>
      <c r="F51" s="15" t="n"/>
      <c r="G51" s="15" t="n"/>
      <c r="H51" s="15" t="n"/>
      <c r="I51" s="16" t="n">
        <v>82520</v>
      </c>
      <c r="J51" s="16" t="n">
        <v>99024</v>
      </c>
      <c r="K51" s="16">
        <f>VLOOKUP(E51&amp;F51,'محاسبات هیات علمی 1404'!AF:AG,2,0)*IF(H51="مهر الی بهمن 1404",I51,J51)</f>
        <v/>
      </c>
      <c r="L51" s="16">
        <f>_xlfn.IFNA(VLOOKUP($L$2&amp;E51&amp;G51,'محاسبات هیات علمی 1404'!AF:AG,2,0)*K51,"اطلاعات ناقص")</f>
        <v/>
      </c>
      <c r="M51" s="14">
        <f>IF(D51="هیات علمی",K51+L51,IF(D51="هیات علمی مدعو",(K51+L51)*0.9,IF(D51="غیرهیات علمی کارشناسی",(K51+L51)*0.7,IF(D51="غیرهیات علمی کارشناسی ارشد",(K51+L51)*0.8,IF(D51="غیرهیات علمی دکتری PHD تخصصی و بالاتر",(K51+L51)*0.9)))))</f>
        <v/>
      </c>
      <c r="N51" s="14" t="n">
        <v>30</v>
      </c>
      <c r="O51" s="14">
        <f>_xlfn.IFNA(ROUNDDOWN(M51/N51,0),0)</f>
        <v/>
      </c>
      <c r="P51" s="18" t="n"/>
      <c r="Q51" s="18">
        <f>P51*O51</f>
        <v/>
      </c>
    </row>
    <row r="52">
      <c r="A52" s="2" t="n">
        <v>50</v>
      </c>
      <c r="B52" s="2" t="n"/>
      <c r="C52" s="2" t="n"/>
      <c r="D52" s="2" t="n"/>
      <c r="E52" s="4" t="n"/>
      <c r="F52" s="9" t="n"/>
      <c r="G52" s="9" t="n"/>
      <c r="H52" s="15" t="n"/>
      <c r="I52" s="16" t="n">
        <v>82520</v>
      </c>
      <c r="J52" s="16" t="n">
        <v>99024</v>
      </c>
      <c r="K52" s="16">
        <f>VLOOKUP(E52&amp;F52,'محاسبات هیات علمی 1404'!AF:AG,2,0)*IF(H52="مهر الی بهمن 1404",I52,J52)</f>
        <v/>
      </c>
      <c r="L52" s="16">
        <f>_xlfn.IFNA(VLOOKUP($L$2&amp;E52&amp;G52,'محاسبات هیات علمی 1404'!AF:AG,2,0)*K52,"اطلاعات ناقص")</f>
        <v/>
      </c>
      <c r="M52" s="14">
        <f>IF(D52="هیات علمی",K52+L52,IF(D52="هیات علمی مدعو",(K52+L52)*0.9,IF(D52="غیرهیات علمی کارشناسی",(K52+L52)*0.7,IF(D52="غیرهیات علمی کارشناسی ارشد",(K52+L52)*0.8,IF(D52="غیرهیات علمی دکتری PHD تخصصی و بالاتر",(K52+L52)*0.9)))))</f>
        <v/>
      </c>
      <c r="N52" s="14" t="n">
        <v>30</v>
      </c>
      <c r="O52" s="14">
        <f>_xlfn.IFNA(ROUNDDOWN(M52/N52,0),0)</f>
        <v/>
      </c>
      <c r="P52" s="18" t="n"/>
      <c r="Q52" s="18">
        <f>P52*O52</f>
        <v/>
      </c>
    </row>
    <row r="53">
      <c r="A53" s="2" t="n">
        <v>51</v>
      </c>
      <c r="B53" s="2" t="n"/>
      <c r="C53" s="2" t="n"/>
      <c r="D53" s="2" t="n"/>
      <c r="E53" s="4" t="n"/>
      <c r="F53" s="15" t="n"/>
      <c r="G53" s="15" t="n"/>
      <c r="H53" s="15" t="n"/>
      <c r="I53" s="16" t="n">
        <v>82520</v>
      </c>
      <c r="J53" s="16" t="n">
        <v>99024</v>
      </c>
      <c r="K53" s="16">
        <f>VLOOKUP(E53&amp;F53,'محاسبات هیات علمی 1404'!AF:AG,2,0)*IF(H53="مهر الی بهمن 1404",I53,J53)</f>
        <v/>
      </c>
      <c r="L53" s="16">
        <f>_xlfn.IFNA(VLOOKUP($L$2&amp;E53&amp;G53,'محاسبات هیات علمی 1404'!AF:AG,2,0)*K53,"اطلاعات ناقص")</f>
        <v/>
      </c>
      <c r="M53" s="14">
        <f>IF(D53="هیات علمی",K53+L53,IF(D53="هیات علمی مدعو",(K53+L53)*0.9,IF(D53="غیرهیات علمی کارشناسی",(K53+L53)*0.7,IF(D53="غیرهیات علمی کارشناسی ارشد",(K53+L53)*0.8,IF(D53="غیرهیات علمی دکتری PHD تخصصی و بالاتر",(K53+L53)*0.9)))))</f>
        <v/>
      </c>
      <c r="N53" s="14" t="n">
        <v>30</v>
      </c>
      <c r="O53" s="14">
        <f>_xlfn.IFNA(ROUNDDOWN(M53/N53,0),0)</f>
        <v/>
      </c>
      <c r="P53" s="18" t="n"/>
      <c r="Q53" s="18">
        <f>P53*O53</f>
        <v/>
      </c>
    </row>
    <row r="54">
      <c r="A54" s="2" t="n">
        <v>52</v>
      </c>
      <c r="B54" s="2" t="n"/>
      <c r="C54" s="2" t="n"/>
      <c r="D54" s="2" t="n"/>
      <c r="E54" s="4" t="n"/>
      <c r="F54" s="9" t="n"/>
      <c r="G54" s="9" t="n"/>
      <c r="H54" s="15" t="n"/>
      <c r="I54" s="16" t="n">
        <v>82520</v>
      </c>
      <c r="J54" s="16" t="n">
        <v>99024</v>
      </c>
      <c r="K54" s="16">
        <f>VLOOKUP(E54&amp;F54,'محاسبات هیات علمی 1404'!AF:AG,2,0)*IF(H54="مهر الی بهمن 1404",I54,J54)</f>
        <v/>
      </c>
      <c r="L54" s="16">
        <f>_xlfn.IFNA(VLOOKUP($L$2&amp;E54&amp;G54,'محاسبات هیات علمی 1404'!AF:AG,2,0)*K54,"اطلاعات ناقص")</f>
        <v/>
      </c>
      <c r="M54" s="14">
        <f>IF(D54="هیات علمی",K54+L54,IF(D54="هیات علمی مدعو",(K54+L54)*0.9,IF(D54="غیرهیات علمی کارشناسی",(K54+L54)*0.7,IF(D54="غیرهیات علمی کارشناسی ارشد",(K54+L54)*0.8,IF(D54="غیرهیات علمی دکتری PHD تخصصی و بالاتر",(K54+L54)*0.9)))))</f>
        <v/>
      </c>
      <c r="N54" s="14" t="n">
        <v>30</v>
      </c>
      <c r="O54" s="14">
        <f>_xlfn.IFNA(ROUNDDOWN(M54/N54,0),0)</f>
        <v/>
      </c>
      <c r="P54" s="18" t="n"/>
      <c r="Q54" s="18">
        <f>P54*O54</f>
        <v/>
      </c>
    </row>
    <row r="55">
      <c r="A55" s="2" t="n">
        <v>53</v>
      </c>
      <c r="B55" s="2" t="n"/>
      <c r="C55" s="2" t="n"/>
      <c r="D55" s="2" t="n"/>
      <c r="E55" s="4" t="n"/>
      <c r="F55" s="15" t="n"/>
      <c r="G55" s="15" t="n"/>
      <c r="H55" s="15" t="n"/>
      <c r="I55" s="16" t="n">
        <v>82520</v>
      </c>
      <c r="J55" s="16" t="n">
        <v>99024</v>
      </c>
      <c r="K55" s="16">
        <f>VLOOKUP(E55&amp;F55,'محاسبات هیات علمی 1404'!AF:AG,2,0)*IF(H55="مهر الی بهمن 1404",I55,J55)</f>
        <v/>
      </c>
      <c r="L55" s="16">
        <f>_xlfn.IFNA(VLOOKUP($L$2&amp;E55&amp;G55,'محاسبات هیات علمی 1404'!AF:AG,2,0)*K55,"اطلاعات ناقص")</f>
        <v/>
      </c>
      <c r="M55" s="14">
        <f>IF(D55="هیات علمی",K55+L55,IF(D55="هیات علمی مدعو",(K55+L55)*0.9,IF(D55="غیرهیات علمی کارشناسی",(K55+L55)*0.7,IF(D55="غیرهیات علمی کارشناسی ارشد",(K55+L55)*0.8,IF(D55="غیرهیات علمی دکتری PHD تخصصی و بالاتر",(K55+L55)*0.9)))))</f>
        <v/>
      </c>
      <c r="N55" s="14" t="n">
        <v>30</v>
      </c>
      <c r="O55" s="14">
        <f>_xlfn.IFNA(ROUNDDOWN(M55/N55,0),0)</f>
        <v/>
      </c>
      <c r="P55" s="18" t="n"/>
      <c r="Q55" s="18">
        <f>P55*O55</f>
        <v/>
      </c>
    </row>
    <row r="56">
      <c r="A56" s="2" t="n">
        <v>54</v>
      </c>
      <c r="B56" s="2" t="n"/>
      <c r="C56" s="2" t="n"/>
      <c r="D56" s="2" t="n"/>
      <c r="E56" s="4" t="n"/>
      <c r="F56" s="9" t="n"/>
      <c r="G56" s="9" t="n"/>
      <c r="H56" s="15" t="n"/>
      <c r="I56" s="16" t="n">
        <v>82520</v>
      </c>
      <c r="J56" s="16" t="n">
        <v>99024</v>
      </c>
      <c r="K56" s="16">
        <f>VLOOKUP(E56&amp;F56,'محاسبات هیات علمی 1404'!AF:AG,2,0)*IF(H56="مهر الی بهمن 1404",I56,J56)</f>
        <v/>
      </c>
      <c r="L56" s="16">
        <f>_xlfn.IFNA(VLOOKUP($L$2&amp;E56&amp;G56,'محاسبات هیات علمی 1404'!AF:AG,2,0)*K56,"اطلاعات ناقص")</f>
        <v/>
      </c>
      <c r="M56" s="14">
        <f>IF(D56="هیات علمی",K56+L56,IF(D56="هیات علمی مدعو",(K56+L56)*0.9,IF(D56="غیرهیات علمی کارشناسی",(K56+L56)*0.7,IF(D56="غیرهیات علمی کارشناسی ارشد",(K56+L56)*0.8,IF(D56="غیرهیات علمی دکتری PHD تخصصی و بالاتر",(K56+L56)*0.9)))))</f>
        <v/>
      </c>
      <c r="N56" s="14" t="n">
        <v>30</v>
      </c>
      <c r="O56" s="14">
        <f>_xlfn.IFNA(ROUNDDOWN(M56/N56,0),0)</f>
        <v/>
      </c>
      <c r="P56" s="18" t="n"/>
      <c r="Q56" s="18">
        <f>P56*O56</f>
        <v/>
      </c>
    </row>
    <row r="57">
      <c r="A57" s="2" t="n">
        <v>55</v>
      </c>
      <c r="B57" s="2" t="n"/>
      <c r="C57" s="2" t="n"/>
      <c r="D57" s="2" t="n"/>
      <c r="E57" s="4" t="n"/>
      <c r="F57" s="15" t="n"/>
      <c r="G57" s="15" t="n"/>
      <c r="H57" s="15" t="n"/>
      <c r="I57" s="16" t="n">
        <v>82520</v>
      </c>
      <c r="J57" s="16" t="n">
        <v>99024</v>
      </c>
      <c r="K57" s="16">
        <f>VLOOKUP(E57&amp;F57,'محاسبات هیات علمی 1404'!AF:AG,2,0)*IF(H57="مهر الی بهمن 1404",I57,J57)</f>
        <v/>
      </c>
      <c r="L57" s="16">
        <f>_xlfn.IFNA(VLOOKUP($L$2&amp;E57&amp;G57,'محاسبات هیات علمی 1404'!AF:AG,2,0)*K57,"اطلاعات ناقص")</f>
        <v/>
      </c>
      <c r="M57" s="14">
        <f>IF(D57="هیات علمی",K57+L57,IF(D57="هیات علمی مدعو",(K57+L57)*0.9,IF(D57="غیرهیات علمی کارشناسی",(K57+L57)*0.7,IF(D57="غیرهیات علمی کارشناسی ارشد",(K57+L57)*0.8,IF(D57="غیرهیات علمی دکتری PHD تخصصی و بالاتر",(K57+L57)*0.9)))))</f>
        <v/>
      </c>
      <c r="N57" s="14" t="n">
        <v>30</v>
      </c>
      <c r="O57" s="14">
        <f>_xlfn.IFNA(ROUNDDOWN(M57/N57,0),0)</f>
        <v/>
      </c>
      <c r="P57" s="18" t="n"/>
      <c r="Q57" s="18">
        <f>P57*O57</f>
        <v/>
      </c>
    </row>
    <row r="58">
      <c r="A58" s="2" t="n">
        <v>56</v>
      </c>
      <c r="B58" s="2" t="n"/>
      <c r="C58" s="2" t="n"/>
      <c r="D58" s="2" t="n"/>
      <c r="E58" s="4" t="n"/>
      <c r="F58" s="9" t="n"/>
      <c r="G58" s="9" t="n"/>
      <c r="H58" s="15" t="n"/>
      <c r="I58" s="16" t="n">
        <v>82520</v>
      </c>
      <c r="J58" s="16" t="n">
        <v>99024</v>
      </c>
      <c r="K58" s="16">
        <f>VLOOKUP(E58&amp;F58,'محاسبات هیات علمی 1404'!AF:AG,2,0)*IF(H58="مهر الی بهمن 1404",I58,J58)</f>
        <v/>
      </c>
      <c r="L58" s="16">
        <f>_xlfn.IFNA(VLOOKUP($L$2&amp;E58&amp;G58,'محاسبات هیات علمی 1404'!AF:AG,2,0)*K58,"اطلاعات ناقص")</f>
        <v/>
      </c>
      <c r="M58" s="14">
        <f>IF(D58="هیات علمی",K58+L58,IF(D58="هیات علمی مدعو",(K58+L58)*0.9,IF(D58="غیرهیات علمی کارشناسی",(K58+L58)*0.7,IF(D58="غیرهیات علمی کارشناسی ارشد",(K58+L58)*0.8,IF(D58="غیرهیات علمی دکتری PHD تخصصی و بالاتر",(K58+L58)*0.9)))))</f>
        <v/>
      </c>
      <c r="N58" s="14" t="n">
        <v>30</v>
      </c>
      <c r="O58" s="14">
        <f>_xlfn.IFNA(ROUNDDOWN(M58/N58,0),0)</f>
        <v/>
      </c>
      <c r="P58" s="18" t="n"/>
      <c r="Q58" s="18">
        <f>P58*O58</f>
        <v/>
      </c>
    </row>
    <row r="59">
      <c r="A59" s="2" t="n">
        <v>57</v>
      </c>
      <c r="B59" s="2" t="n"/>
      <c r="C59" s="2" t="n"/>
      <c r="D59" s="2" t="n"/>
      <c r="E59" s="4" t="n"/>
      <c r="F59" s="15" t="n"/>
      <c r="G59" s="15" t="n"/>
      <c r="H59" s="15" t="n"/>
      <c r="I59" s="16" t="n">
        <v>82520</v>
      </c>
      <c r="J59" s="16" t="n">
        <v>99024</v>
      </c>
      <c r="K59" s="16">
        <f>VLOOKUP(E59&amp;F59,'محاسبات هیات علمی 1404'!AF:AG,2,0)*IF(H59="مهر الی بهمن 1404",I59,J59)</f>
        <v/>
      </c>
      <c r="L59" s="16">
        <f>_xlfn.IFNA(VLOOKUP($L$2&amp;E59&amp;G59,'محاسبات هیات علمی 1404'!AF:AG,2,0)*K59,"اطلاعات ناقص")</f>
        <v/>
      </c>
      <c r="M59" s="14">
        <f>IF(D59="هیات علمی",K59+L59,IF(D59="هیات علمی مدعو",(K59+L59)*0.9,IF(D59="غیرهیات علمی کارشناسی",(K59+L59)*0.7,IF(D59="غیرهیات علمی کارشناسی ارشد",(K59+L59)*0.8,IF(D59="غیرهیات علمی دکتری PHD تخصصی و بالاتر",(K59+L59)*0.9)))))</f>
        <v/>
      </c>
      <c r="N59" s="14" t="n">
        <v>30</v>
      </c>
      <c r="O59" s="14">
        <f>_xlfn.IFNA(ROUNDDOWN(M59/N59,0),0)</f>
        <v/>
      </c>
      <c r="P59" s="18" t="n"/>
      <c r="Q59" s="18">
        <f>P59*O59</f>
        <v/>
      </c>
    </row>
    <row r="60">
      <c r="A60" s="2" t="n">
        <v>58</v>
      </c>
      <c r="B60" s="2" t="n"/>
      <c r="C60" s="2" t="n"/>
      <c r="D60" s="2" t="n"/>
      <c r="E60" s="4" t="n"/>
      <c r="F60" s="9" t="n"/>
      <c r="G60" s="9" t="n"/>
      <c r="H60" s="15" t="n"/>
      <c r="I60" s="16" t="n">
        <v>82520</v>
      </c>
      <c r="J60" s="16" t="n">
        <v>99024</v>
      </c>
      <c r="K60" s="16">
        <f>VLOOKUP(E60&amp;F60,'محاسبات هیات علمی 1404'!AF:AG,2,0)*IF(H60="مهر الی بهمن 1404",I60,J60)</f>
        <v/>
      </c>
      <c r="L60" s="16">
        <f>_xlfn.IFNA(VLOOKUP($L$2&amp;E60&amp;G60,'محاسبات هیات علمی 1404'!AF:AG,2,0)*K60,"اطلاعات ناقص")</f>
        <v/>
      </c>
      <c r="M60" s="14">
        <f>IF(D60="هیات علمی",K60+L60,IF(D60="هیات علمی مدعو",(K60+L60)*0.9,IF(D60="غیرهیات علمی کارشناسی",(K60+L60)*0.7,IF(D60="غیرهیات علمی کارشناسی ارشد",(K60+L60)*0.8,IF(D60="غیرهیات علمی دکتری PHD تخصصی و بالاتر",(K60+L60)*0.9)))))</f>
        <v/>
      </c>
      <c r="N60" s="14" t="n">
        <v>30</v>
      </c>
      <c r="O60" s="14">
        <f>_xlfn.IFNA(ROUNDDOWN(M60/N60,0),0)</f>
        <v/>
      </c>
      <c r="P60" s="18" t="n"/>
      <c r="Q60" s="18">
        <f>P60*O60</f>
        <v/>
      </c>
    </row>
    <row r="61">
      <c r="A61" s="2" t="n">
        <v>59</v>
      </c>
      <c r="B61" s="2" t="n"/>
      <c r="C61" s="2" t="n"/>
      <c r="D61" s="2" t="n"/>
      <c r="E61" s="4" t="n"/>
      <c r="F61" s="15" t="n"/>
      <c r="G61" s="15" t="n"/>
      <c r="H61" s="15" t="n"/>
      <c r="I61" s="16" t="n">
        <v>82520</v>
      </c>
      <c r="J61" s="16" t="n">
        <v>99024</v>
      </c>
      <c r="K61" s="16">
        <f>VLOOKUP(E61&amp;F61,'محاسبات هیات علمی 1404'!AF:AG,2,0)*IF(H61="مهر الی بهمن 1404",I61,J61)</f>
        <v/>
      </c>
      <c r="L61" s="16">
        <f>_xlfn.IFNA(VLOOKUP($L$2&amp;E61&amp;G61,'محاسبات هیات علمی 1404'!AF:AG,2,0)*K61,"اطلاعات ناقص")</f>
        <v/>
      </c>
      <c r="M61" s="14">
        <f>IF(D61="هیات علمی",K61+L61,IF(D61="هیات علمی مدعو",(K61+L61)*0.9,IF(D61="غیرهیات علمی کارشناسی",(K61+L61)*0.7,IF(D61="غیرهیات علمی کارشناسی ارشد",(K61+L61)*0.8,IF(D61="غیرهیات علمی دکتری PHD تخصصی و بالاتر",(K61+L61)*0.9)))))</f>
        <v/>
      </c>
      <c r="N61" s="14" t="n">
        <v>30</v>
      </c>
      <c r="O61" s="14">
        <f>_xlfn.IFNA(ROUNDDOWN(M61/N61,0),0)</f>
        <v/>
      </c>
      <c r="P61" s="18" t="n"/>
      <c r="Q61" s="18">
        <f>P61*O61</f>
        <v/>
      </c>
    </row>
    <row r="62">
      <c r="A62" s="2" t="n">
        <v>60</v>
      </c>
      <c r="B62" s="2" t="n"/>
      <c r="C62" s="2" t="n"/>
      <c r="D62" s="2" t="n"/>
      <c r="E62" s="4" t="n"/>
      <c r="F62" s="9" t="n"/>
      <c r="G62" s="9" t="n"/>
      <c r="H62" s="15" t="n"/>
      <c r="I62" s="16" t="n">
        <v>82520</v>
      </c>
      <c r="J62" s="16" t="n">
        <v>99024</v>
      </c>
      <c r="K62" s="16">
        <f>VLOOKUP(E62&amp;F62,'محاسبات هیات علمی 1404'!AF:AG,2,0)*IF(H62="مهر الی بهمن 1404",I62,J62)</f>
        <v/>
      </c>
      <c r="L62" s="16">
        <f>_xlfn.IFNA(VLOOKUP($L$2&amp;E62&amp;G62,'محاسبات هیات علمی 1404'!AF:AG,2,0)*K62,"اطلاعات ناقص")</f>
        <v/>
      </c>
      <c r="M62" s="14">
        <f>IF(D62="هیات علمی",K62+L62,IF(D62="هیات علمی مدعو",(K62+L62)*0.9,IF(D62="غیرهیات علمی کارشناسی",(K62+L62)*0.7,IF(D62="غیرهیات علمی کارشناسی ارشد",(K62+L62)*0.8,IF(D62="غیرهیات علمی دکتری PHD تخصصی و بالاتر",(K62+L62)*0.9)))))</f>
        <v/>
      </c>
      <c r="N62" s="14" t="n">
        <v>30</v>
      </c>
      <c r="O62" s="14">
        <f>_xlfn.IFNA(ROUNDDOWN(M62/N62,0),0)</f>
        <v/>
      </c>
      <c r="P62" s="18" t="n"/>
      <c r="Q62" s="18">
        <f>P62*O62</f>
        <v/>
      </c>
    </row>
    <row r="63">
      <c r="A63" s="2" t="n">
        <v>61</v>
      </c>
      <c r="B63" s="2" t="n"/>
      <c r="C63" s="2" t="n"/>
      <c r="D63" s="2" t="n"/>
      <c r="E63" s="4" t="n"/>
      <c r="F63" s="15" t="n"/>
      <c r="G63" s="15" t="n"/>
      <c r="H63" s="15" t="n"/>
      <c r="I63" s="16" t="n">
        <v>82520</v>
      </c>
      <c r="J63" s="16" t="n">
        <v>99024</v>
      </c>
      <c r="K63" s="16">
        <f>VLOOKUP(E63&amp;F63,'محاسبات هیات علمی 1404'!AF:AG,2,0)*IF(H63="مهر الی بهمن 1404",I63,J63)</f>
        <v/>
      </c>
      <c r="L63" s="16">
        <f>_xlfn.IFNA(VLOOKUP($L$2&amp;E63&amp;G63,'محاسبات هیات علمی 1404'!AF:AG,2,0)*K63,"اطلاعات ناقص")</f>
        <v/>
      </c>
      <c r="M63" s="14">
        <f>IF(D63="هیات علمی",K63+L63,IF(D63="هیات علمی مدعو",(K63+L63)*0.9,IF(D63="غیرهیات علمی کارشناسی",(K63+L63)*0.7,IF(D63="غیرهیات علمی کارشناسی ارشد",(K63+L63)*0.8,IF(D63="غیرهیات علمی دکتری PHD تخصصی و بالاتر",(K63+L63)*0.9)))))</f>
        <v/>
      </c>
      <c r="N63" s="14" t="n">
        <v>30</v>
      </c>
      <c r="O63" s="14">
        <f>_xlfn.IFNA(ROUNDDOWN(M63/N63,0),0)</f>
        <v/>
      </c>
      <c r="P63" s="18" t="n"/>
      <c r="Q63" s="18">
        <f>P63*O63</f>
        <v/>
      </c>
    </row>
    <row r="64">
      <c r="A64" s="2" t="n">
        <v>62</v>
      </c>
      <c r="B64" s="2" t="n"/>
      <c r="C64" s="2" t="n"/>
      <c r="D64" s="2" t="n"/>
      <c r="E64" s="4" t="n"/>
      <c r="F64" s="9" t="n"/>
      <c r="G64" s="9" t="n"/>
      <c r="H64" s="15" t="n"/>
      <c r="I64" s="16" t="n">
        <v>82520</v>
      </c>
      <c r="J64" s="16" t="n">
        <v>99024</v>
      </c>
      <c r="K64" s="16">
        <f>VLOOKUP(E64&amp;F64,'محاسبات هیات علمی 1404'!AF:AG,2,0)*IF(H64="مهر الی بهمن 1404",I64,J64)</f>
        <v/>
      </c>
      <c r="L64" s="16">
        <f>_xlfn.IFNA(VLOOKUP($L$2&amp;E64&amp;G64,'محاسبات هیات علمی 1404'!AF:AG,2,0)*K64,"اطلاعات ناقص")</f>
        <v/>
      </c>
      <c r="M64" s="14">
        <f>IF(D64="هیات علمی",K64+L64,IF(D64="هیات علمی مدعو",(K64+L64)*0.9,IF(D64="غیرهیات علمی کارشناسی",(K64+L64)*0.7,IF(D64="غیرهیات علمی کارشناسی ارشد",(K64+L64)*0.8,IF(D64="غیرهیات علمی دکتری PHD تخصصی و بالاتر",(K64+L64)*0.9)))))</f>
        <v/>
      </c>
      <c r="N64" s="14" t="n">
        <v>30</v>
      </c>
      <c r="O64" s="14">
        <f>_xlfn.IFNA(ROUNDDOWN(M64/N64,0),0)</f>
        <v/>
      </c>
      <c r="P64" s="18" t="n"/>
      <c r="Q64" s="18">
        <f>P64*O64</f>
        <v/>
      </c>
    </row>
    <row r="65">
      <c r="A65" s="2" t="n">
        <v>63</v>
      </c>
      <c r="B65" s="2" t="n"/>
      <c r="C65" s="2" t="n"/>
      <c r="D65" s="2" t="n"/>
      <c r="E65" s="4" t="n"/>
      <c r="F65" s="15" t="n"/>
      <c r="G65" s="15" t="n"/>
      <c r="H65" s="15" t="n"/>
      <c r="I65" s="16" t="n">
        <v>82520</v>
      </c>
      <c r="J65" s="16" t="n">
        <v>99024</v>
      </c>
      <c r="K65" s="16">
        <f>VLOOKUP(E65&amp;F65,'محاسبات هیات علمی 1404'!AF:AG,2,0)*IF(H65="مهر الی بهمن 1404",I65,J65)</f>
        <v/>
      </c>
      <c r="L65" s="16">
        <f>_xlfn.IFNA(VLOOKUP($L$2&amp;E65&amp;G65,'محاسبات هیات علمی 1404'!AF:AG,2,0)*K65,"اطلاعات ناقص")</f>
        <v/>
      </c>
      <c r="M65" s="14">
        <f>IF(D65="هیات علمی",K65+L65,IF(D65="هیات علمی مدعو",(K65+L65)*0.9,IF(D65="غیرهیات علمی کارشناسی",(K65+L65)*0.7,IF(D65="غیرهیات علمی کارشناسی ارشد",(K65+L65)*0.8,IF(D65="غیرهیات علمی دکتری PHD تخصصی و بالاتر",(K65+L65)*0.9)))))</f>
        <v/>
      </c>
      <c r="N65" s="14" t="n">
        <v>30</v>
      </c>
      <c r="O65" s="14">
        <f>_xlfn.IFNA(ROUNDDOWN(M65/N65,0),0)</f>
        <v/>
      </c>
      <c r="P65" s="18" t="n"/>
      <c r="Q65" s="18">
        <f>P65*O65</f>
        <v/>
      </c>
    </row>
    <row r="66">
      <c r="A66" s="2" t="n">
        <v>64</v>
      </c>
      <c r="B66" s="2" t="n"/>
      <c r="C66" s="2" t="n"/>
      <c r="D66" s="2" t="n"/>
      <c r="E66" s="4" t="n"/>
      <c r="F66" s="9" t="n"/>
      <c r="G66" s="9" t="n"/>
      <c r="H66" s="15" t="n"/>
      <c r="I66" s="16" t="n">
        <v>82520</v>
      </c>
      <c r="J66" s="16" t="n">
        <v>99024</v>
      </c>
      <c r="K66" s="16">
        <f>VLOOKUP(E66&amp;F66,'محاسبات هیات علمی 1404'!AF:AG,2,0)*IF(H66="مهر الی بهمن 1404",I66,J66)</f>
        <v/>
      </c>
      <c r="L66" s="16">
        <f>_xlfn.IFNA(VLOOKUP($L$2&amp;E66&amp;G66,'محاسبات هیات علمی 1404'!AF:AG,2,0)*K66,"اطلاعات ناقص")</f>
        <v/>
      </c>
      <c r="M66" s="14">
        <f>IF(D66="هیات علمی",K66+L66,IF(D66="هیات علمی مدعو",(K66+L66)*0.9,IF(D66="غیرهیات علمی کارشناسی",(K66+L66)*0.7,IF(D66="غیرهیات علمی کارشناسی ارشد",(K66+L66)*0.8,IF(D66="غیرهیات علمی دکتری PHD تخصصی و بالاتر",(K66+L66)*0.9)))))</f>
        <v/>
      </c>
      <c r="N66" s="14" t="n">
        <v>30</v>
      </c>
      <c r="O66" s="14">
        <f>_xlfn.IFNA(ROUNDDOWN(M66/N66,0),0)</f>
        <v/>
      </c>
      <c r="P66" s="18" t="n"/>
      <c r="Q66" s="18">
        <f>P66*O66</f>
        <v/>
      </c>
    </row>
  </sheetData>
  <mergeCells count="1">
    <mergeCell ref="E1:M1"/>
  </mergeCells>
  <pageMargins left="0.7" right="0.7" top="0.75" bottom="0.75" header="0.3" footer="0.3"/>
  <legacyDrawing xmlns:r="http://schemas.openxmlformats.org/officeDocument/2006/relationships" r:id="anysvml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J25"/>
  <sheetViews>
    <sheetView workbookViewId="0">
      <selection activeCell="E13" sqref="E13"/>
    </sheetView>
  </sheetViews>
  <sheetFormatPr baseColWidth="8" defaultRowHeight="14.4"/>
  <cols>
    <col width="23.33203125" bestFit="1" customWidth="1" min="1" max="1"/>
    <col width="9.109375" bestFit="1" customWidth="1" min="2" max="2"/>
    <col width="15.88671875" bestFit="1" customWidth="1" style="12" min="3" max="3"/>
    <col hidden="1" width="10.88671875" customWidth="1" min="4" max="4"/>
    <col width="74.77734375" bestFit="1" customWidth="1" min="5" max="5"/>
    <col width="10.88671875" bestFit="1" customWidth="1" min="6" max="6"/>
    <col width="9.88671875" bestFit="1" customWidth="1" min="7" max="7"/>
    <col width="10.88671875" bestFit="1" customWidth="1" min="8" max="8"/>
    <col width="10.88671875" bestFit="1" customWidth="1" style="1" min="13" max="13"/>
    <col width="10" bestFit="1" customWidth="1" min="14" max="14"/>
  </cols>
  <sheetData>
    <row r="1">
      <c r="A1" t="inlineStr">
        <is>
          <t>مرتبه</t>
        </is>
      </c>
      <c r="B1" t="inlineStr">
        <is>
          <t>مربی آموزشگاه</t>
        </is>
      </c>
      <c r="I1" t="inlineStr">
        <is>
          <t>شیروان</t>
        </is>
      </c>
      <c r="J1" t="n">
        <v>51723673</v>
      </c>
    </row>
    <row r="2">
      <c r="A2" t="inlineStr">
        <is>
          <t>پایه</t>
        </is>
      </c>
      <c r="B2" t="n">
        <v>1</v>
      </c>
      <c r="I2" t="inlineStr">
        <is>
          <t>بجنورد</t>
        </is>
      </c>
      <c r="J2" t="n">
        <v>39787441</v>
      </c>
    </row>
    <row r="3">
      <c r="A3" t="inlineStr">
        <is>
          <t>وضعیت تمام وفتی</t>
        </is>
      </c>
      <c r="B3" t="inlineStr">
        <is>
          <t>تمام وقت</t>
        </is>
      </c>
    </row>
    <row r="4">
      <c r="A4" t="inlineStr">
        <is>
          <t>ضریب ریالی هیات علمی</t>
        </is>
      </c>
      <c r="B4" t="n">
        <v>68766</v>
      </c>
    </row>
    <row r="5">
      <c r="A5" t="inlineStr">
        <is>
          <t>ضریب ریالی غیر هیات علمی</t>
        </is>
      </c>
      <c r="B5" t="n">
        <v>4024</v>
      </c>
    </row>
    <row r="6">
      <c r="A6" t="inlineStr">
        <is>
          <t>حق اشعه</t>
        </is>
      </c>
      <c r="B6" t="inlineStr">
        <is>
          <t>تعلق نمیگیرد</t>
        </is>
      </c>
      <c r="C6" s="12" t="inlineStr">
        <is>
          <t>درصد</t>
        </is>
      </c>
      <c r="D6" s="10" t="n">
        <v>0.387</v>
      </c>
    </row>
    <row r="7" hidden="1">
      <c r="A7" t="inlineStr">
        <is>
          <t>تعداد اولاد</t>
        </is>
      </c>
      <c r="B7" t="n">
        <v>2</v>
      </c>
    </row>
    <row r="8" hidden="1">
      <c r="A8" t="inlineStr">
        <is>
          <t>وضعیت تاهل</t>
        </is>
      </c>
      <c r="B8" t="inlineStr">
        <is>
          <t>متاهل</t>
        </is>
      </c>
    </row>
    <row r="9" hidden="1">
      <c r="A9" t="inlineStr">
        <is>
          <t>سختی کار</t>
        </is>
      </c>
      <c r="B9" t="inlineStr">
        <is>
          <t>ندارد</t>
        </is>
      </c>
    </row>
    <row r="10"/>
    <row r="11">
      <c r="A11" s="5" t="n"/>
      <c r="B11" s="5" t="inlineStr">
        <is>
          <t>امتیاز</t>
        </is>
      </c>
      <c r="C11" s="13" t="inlineStr">
        <is>
          <t>مبلغ</t>
        </is>
      </c>
      <c r="E11" t="inlineStr">
        <is>
          <t>مبنای محاسبه</t>
        </is>
      </c>
      <c r="H11" s="1" t="n"/>
    </row>
    <row r="12">
      <c r="A12" s="2" t="inlineStr">
        <is>
          <t>حقوق مبنا</t>
        </is>
      </c>
      <c r="B12" s="2">
        <f>VLOOKUP(B1&amp;B2,'محاسبات هیات علمی جدید 1405'!AF:AG,2,0)</f>
        <v/>
      </c>
      <c r="C12" s="14">
        <f>B12*$B$4</f>
        <v/>
      </c>
      <c r="E12" s="11" t="inlineStr">
        <is>
          <t>{ (پايه عضو هيأت علمي*5) + عدد مبنا  } ضريب حقوق = حقوق مبنا</t>
        </is>
      </c>
    </row>
    <row r="13">
      <c r="A13" s="2" t="inlineStr">
        <is>
          <t>فوق العاده مخصوص</t>
        </is>
      </c>
      <c r="B13" s="2">
        <f>VLOOKUP(A13&amp;B1&amp;B3,'محاسبات هیات علمی جدید 1405'!AF:AG,2,0)</f>
        <v/>
      </c>
      <c r="C13" s="14">
        <f>B13*$B$4*B12</f>
        <v/>
      </c>
      <c r="E13" t="inlineStr">
        <is>
          <t>فوق العاده مخصوص = حقوق مبنا* ضریب فوق العاده مخصوص* درصورت تمام وقتی ضرب در 1/6</t>
        </is>
      </c>
    </row>
    <row r="14" hidden="1">
      <c r="A14" s="2" t="inlineStr">
        <is>
          <t>فوق العاده بدي آب و هوا</t>
        </is>
      </c>
      <c r="B14" s="2" t="n">
        <v>0.05</v>
      </c>
      <c r="C14" s="14">
        <f>B14*C12</f>
        <v/>
      </c>
      <c r="D14" s="1" t="n"/>
      <c r="E14" t="inlineStr">
        <is>
          <t>حقوق مبنا * درصد وزارت خانه برای استان</t>
        </is>
      </c>
    </row>
    <row r="15" hidden="1">
      <c r="A15" s="2" t="inlineStr">
        <is>
          <t>كمك هزينه عائله مندي</t>
        </is>
      </c>
      <c r="B15" s="2" t="n">
        <v>2280</v>
      </c>
      <c r="C15" s="14">
        <f>IF(B8="متاهل",B15*B5,+IF(B8="مجرد",0))</f>
        <v/>
      </c>
      <c r="D15" s="7" t="n"/>
      <c r="E15" t="inlineStr">
        <is>
          <t>ضریب ریالی غیرهیات علمی* امتیاز سالانه عائله مندی</t>
        </is>
      </c>
    </row>
    <row r="16" hidden="1">
      <c r="A16" s="2" t="inlineStr">
        <is>
          <t>كمك هزينه اولاد</t>
        </is>
      </c>
      <c r="B16" s="2" t="n">
        <v>1050</v>
      </c>
      <c r="C16" s="14">
        <f>B16*B5*B7</f>
        <v/>
      </c>
      <c r="E16" t="inlineStr">
        <is>
          <t>ضریب ریالی غیرهیات علمی* امتیاز سالانه اولاد</t>
        </is>
      </c>
    </row>
    <row r="17" hidden="1">
      <c r="A17" s="2" t="inlineStr">
        <is>
          <t>فوق العاده جذب</t>
        </is>
      </c>
      <c r="B17" s="2">
        <f>VLOOKUP(A17&amp;B1&amp;B3,'محاسبات هیات علمی جدید 1405'!AF:AG,2,0)</f>
        <v/>
      </c>
      <c r="C17" s="14">
        <f>B17*C12</f>
        <v/>
      </c>
      <c r="E17" t="inlineStr">
        <is>
          <t>حقوق مبنا * ضرایب جدول وزارت خانه برای شهر* در صورت تمام وقتی ضرب در 1/6</t>
        </is>
      </c>
    </row>
    <row r="18" hidden="1">
      <c r="A18" s="2" t="inlineStr">
        <is>
          <t>فوق العاده ويژه</t>
        </is>
      </c>
      <c r="B18" s="2">
        <f>VLOOKUP(B1,'محاسبات هیات علمی جدید 1405'!T:U,2,0)</f>
        <v/>
      </c>
      <c r="C18" s="14">
        <f>B18*C12</f>
        <v/>
      </c>
      <c r="E18" t="inlineStr">
        <is>
          <t>حقوق مبنا* ضرایب جدول فوق العاده ویژه</t>
        </is>
      </c>
    </row>
    <row r="19" hidden="1">
      <c r="A19" s="2" t="inlineStr">
        <is>
          <t>ترميم حقوق</t>
        </is>
      </c>
      <c r="B19" s="2" t="n">
        <v>210</v>
      </c>
      <c r="C19" s="14">
        <f>B19*B4</f>
        <v/>
      </c>
      <c r="E19" s="11" t="inlineStr">
        <is>
          <t>210*ضریب ریالی هیات علمی</t>
        </is>
      </c>
    </row>
    <row r="20" hidden="1">
      <c r="A20" s="2" t="inlineStr">
        <is>
          <t>فوق العاده اشعه X</t>
        </is>
      </c>
      <c r="B20" s="2">
        <f>IF(B6="تعلق میگیرد",D6,+IF(B6="تعلق نمیگیرد",0))</f>
        <v/>
      </c>
      <c r="C20" s="14">
        <f>(C12+C13+C17+C18)*B20</f>
        <v/>
      </c>
      <c r="E20" t="inlineStr">
        <is>
          <t>ضریب حق اشعه* (حقوق مبنا+ فوق العاده مخصوص +فوق العاده جذب + فوق العاده ویژه) = فوق العاده اشعه</t>
        </is>
      </c>
    </row>
    <row r="21" hidden="1">
      <c r="A21" s="2" t="inlineStr">
        <is>
          <t>فوق العاده سختی شرایط محیطکار</t>
        </is>
      </c>
      <c r="B21" s="2">
        <f>IF(B9="دارد",0.5,+IF(B9="ندارد",0))</f>
        <v/>
      </c>
      <c r="C21" s="14">
        <f>(C12+C13)*B21</f>
        <v/>
      </c>
      <c r="E21" s="11" t="inlineStr">
        <is>
          <t>(حقوق مبنا + فوق العاده مخصوص)* 0/5</t>
        </is>
      </c>
    </row>
    <row r="22" hidden="1">
      <c r="A22" s="2" t="inlineStr">
        <is>
          <t>فوق العاده مدیریت</t>
        </is>
      </c>
      <c r="B22" s="2" t="n"/>
      <c r="C22" s="14" t="n"/>
    </row>
    <row r="23" hidden="1">
      <c r="A23" t="inlineStr">
        <is>
          <t>جمع کل</t>
        </is>
      </c>
      <c r="C23" s="12">
        <f>SUM(C12:C22)</f>
        <v/>
      </c>
      <c r="D23" s="1" t="n"/>
    </row>
    <row r="24">
      <c r="F24" s="1" t="n"/>
      <c r="G24" s="1" t="n"/>
    </row>
    <row r="25">
      <c r="D25" s="1" t="n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K288"/>
  <sheetViews>
    <sheetView tabSelected="1" topLeftCell="P1" workbookViewId="0">
      <selection activeCell="AG110" sqref="AG110:AG162"/>
    </sheetView>
  </sheetViews>
  <sheetFormatPr baseColWidth="8" defaultRowHeight="14.4"/>
  <cols>
    <col hidden="1" width="17.77734375" customWidth="1" min="1" max="1"/>
    <col hidden="1" width="12.77734375" customWidth="1" style="1" min="2" max="2"/>
    <col hidden="1" width="10.88671875" customWidth="1" style="1" min="3" max="3"/>
    <col hidden="1" width="11.6640625" customWidth="1" min="4" max="4"/>
    <col hidden="1" width="12" customWidth="1" min="5" max="5"/>
    <col hidden="1" min="6" max="6"/>
    <col width="10.33203125" bestFit="1" customWidth="1" min="9" max="9"/>
    <col width="10.33203125" bestFit="1" customWidth="1" min="15" max="15"/>
    <col width="10" bestFit="1" customWidth="1" min="18" max="18"/>
    <col width="10.33203125" bestFit="1" customWidth="1" min="24" max="24"/>
    <col width="30.88671875" bestFit="1" customWidth="1" min="32" max="32"/>
  </cols>
  <sheetData>
    <row r="1">
      <c r="I1" s="27" t="inlineStr">
        <is>
          <t>ضریب فوق العاده مخصوص</t>
        </is>
      </c>
      <c r="O1" s="31" t="inlineStr">
        <is>
          <t>فوق العاده جذب</t>
        </is>
      </c>
      <c r="P1" s="35" t="n"/>
      <c r="Q1" s="35" t="n"/>
      <c r="R1" s="36" t="n"/>
      <c r="T1" s="31" t="inlineStr">
        <is>
          <t>ضریب فوق العاده ویژه</t>
        </is>
      </c>
      <c r="U1" s="36" t="n"/>
      <c r="V1" s="27" t="n"/>
      <c r="X1" t="n">
        <v>159</v>
      </c>
      <c r="Y1" t="n">
        <v>177</v>
      </c>
      <c r="Z1" t="n">
        <v>221</v>
      </c>
      <c r="AA1" t="n">
        <v>257</v>
      </c>
      <c r="AB1" t="n">
        <v>301</v>
      </c>
    </row>
    <row r="2">
      <c r="A2" t="inlineStr">
        <is>
          <t>حقوق مبنا</t>
        </is>
      </c>
      <c r="B2" s="6" t="n">
        <v>12607100</v>
      </c>
      <c r="C2" s="1" t="n">
        <v>57305</v>
      </c>
      <c r="I2" s="2" t="n"/>
      <c r="J2" s="2" t="inlineStr">
        <is>
          <t>غیرتمام وقتی</t>
        </is>
      </c>
      <c r="K2" s="2" t="n"/>
      <c r="L2" s="2" t="inlineStr">
        <is>
          <t>تمام وقتی</t>
        </is>
      </c>
      <c r="O2" s="2" t="n"/>
      <c r="P2" s="2" t="inlineStr">
        <is>
          <t>غیرتمام وقتی</t>
        </is>
      </c>
      <c r="Q2" s="2" t="n"/>
      <c r="R2" s="2" t="inlineStr">
        <is>
          <t>تمام وقتی</t>
        </is>
      </c>
      <c r="T2" s="2" t="inlineStr">
        <is>
          <t>استاد</t>
        </is>
      </c>
      <c r="U2" s="2" t="n">
        <v>1.09</v>
      </c>
      <c r="W2" s="32" t="inlineStr">
        <is>
          <t>حقوق مبنا</t>
        </is>
      </c>
      <c r="X2" s="34" t="n"/>
      <c r="Y2" s="34" t="n"/>
      <c r="Z2" s="34" t="n"/>
      <c r="AA2" s="34" t="n"/>
      <c r="AB2" s="34" t="n"/>
    </row>
    <row r="3">
      <c r="A3" t="inlineStr">
        <is>
          <t>فوق العاده مخصوص</t>
        </is>
      </c>
      <c r="B3" s="6" t="n">
        <v>52445536.00000001</v>
      </c>
      <c r="C3" s="1" t="n">
        <v>57305</v>
      </c>
      <c r="I3" s="2" t="inlineStr">
        <is>
          <t>استاد</t>
        </is>
      </c>
      <c r="J3" s="2" t="n">
        <v>2.98</v>
      </c>
      <c r="K3" s="2" t="n">
        <v>1.6</v>
      </c>
      <c r="L3" s="2">
        <f>K3*J3</f>
        <v/>
      </c>
      <c r="O3" s="2" t="inlineStr">
        <is>
          <t>استاد</t>
        </is>
      </c>
      <c r="P3" s="2" t="n">
        <v>5.42</v>
      </c>
      <c r="Q3" s="2" t="n">
        <v>1.6</v>
      </c>
      <c r="R3" s="2">
        <f>P3*Q3</f>
        <v/>
      </c>
      <c r="T3" s="2" t="inlineStr">
        <is>
          <t>دانشیار</t>
        </is>
      </c>
      <c r="U3" s="2" t="n">
        <v>14</v>
      </c>
      <c r="W3" s="4" t="inlineStr">
        <is>
          <t>پایه</t>
        </is>
      </c>
      <c r="X3" s="4" t="inlineStr">
        <is>
          <t>مربی آموزشگاه</t>
        </is>
      </c>
      <c r="Y3" s="4" t="inlineStr">
        <is>
          <t>مربی</t>
        </is>
      </c>
      <c r="Z3" s="4" t="inlineStr">
        <is>
          <t>استادیار</t>
        </is>
      </c>
      <c r="AA3" s="4" t="inlineStr">
        <is>
          <t>دانشیار</t>
        </is>
      </c>
      <c r="AB3" s="4" t="inlineStr">
        <is>
          <t>استاد</t>
        </is>
      </c>
      <c r="AE3" t="inlineStr">
        <is>
          <t>پایه</t>
        </is>
      </c>
      <c r="AG3" t="inlineStr">
        <is>
          <t>مربی آموزشگاه</t>
        </is>
      </c>
    </row>
    <row r="4">
      <c r="A4" t="inlineStr">
        <is>
          <t>فوق العاده بدي آب و هوا</t>
        </is>
      </c>
      <c r="B4" s="1" t="n">
        <v>630355</v>
      </c>
      <c r="C4" s="1" t="n">
        <v>57305</v>
      </c>
      <c r="I4" s="2" t="inlineStr">
        <is>
          <t>دانشیار</t>
        </is>
      </c>
      <c r="J4" s="2" t="n">
        <v>2.87</v>
      </c>
      <c r="K4" s="2" t="n">
        <v>1.6</v>
      </c>
      <c r="L4" s="2">
        <f>K4*J4</f>
        <v/>
      </c>
      <c r="O4" s="2" t="inlineStr">
        <is>
          <t>دانشیار</t>
        </is>
      </c>
      <c r="P4" s="2" t="n">
        <v>5.13</v>
      </c>
      <c r="Q4" s="2" t="n">
        <v>1.6</v>
      </c>
      <c r="R4" s="2">
        <f>P4*Q4</f>
        <v/>
      </c>
      <c r="T4" s="2" t="inlineStr">
        <is>
          <t>استادیار</t>
        </is>
      </c>
      <c r="U4" s="2" t="n">
        <v>15.1</v>
      </c>
      <c r="W4" s="4" t="n">
        <v>1</v>
      </c>
      <c r="X4" s="4">
        <f>$X$1+(W4*7)</f>
        <v/>
      </c>
      <c r="Y4" s="4">
        <f>$Y$1+(7*W4)</f>
        <v/>
      </c>
      <c r="Z4" s="4">
        <f>$Z$1+(W4*7)</f>
        <v/>
      </c>
      <c r="AA4" s="4">
        <f>$AA$1+(W4*7)</f>
        <v/>
      </c>
      <c r="AB4" s="4">
        <f>$AB$1+(W4*7)</f>
        <v/>
      </c>
      <c r="AD4" t="inlineStr">
        <is>
          <t>مربی آموزشگاه</t>
        </is>
      </c>
      <c r="AE4" t="n">
        <v>1</v>
      </c>
      <c r="AF4">
        <f>AD4&amp;AE4</f>
        <v/>
      </c>
      <c r="AG4" t="n">
        <v>166</v>
      </c>
      <c r="AJ4" t="inlineStr">
        <is>
          <t>تمام وقت</t>
        </is>
      </c>
    </row>
    <row r="5">
      <c r="A5" t="inlineStr">
        <is>
          <t>كمك هزينه عائله مندي</t>
        </is>
      </c>
      <c r="B5" s="1" t="n">
        <v>9174720</v>
      </c>
      <c r="C5" s="1" t="n">
        <v>57305</v>
      </c>
      <c r="I5" s="2" t="inlineStr">
        <is>
          <t>استادیار</t>
        </is>
      </c>
      <c r="J5" s="2" t="n">
        <v>2.6</v>
      </c>
      <c r="K5" s="2" t="n">
        <v>1.6</v>
      </c>
      <c r="L5" s="2">
        <f>K5*J5</f>
        <v/>
      </c>
      <c r="O5" s="2" t="inlineStr">
        <is>
          <t>استادیار</t>
        </is>
      </c>
      <c r="P5" s="2" t="n">
        <v>5</v>
      </c>
      <c r="Q5" s="2" t="n">
        <v>1.6</v>
      </c>
      <c r="R5" s="2">
        <f>P5*Q5</f>
        <v/>
      </c>
      <c r="T5" s="2" t="inlineStr">
        <is>
          <t>مربی</t>
        </is>
      </c>
      <c r="U5" s="2" t="n">
        <v>10.9</v>
      </c>
      <c r="W5" s="4" t="n">
        <v>2</v>
      </c>
      <c r="X5" s="4">
        <f>$X$1+(W5*7)</f>
        <v/>
      </c>
      <c r="Y5" s="4">
        <f>$Y$1+(7*W5)</f>
        <v/>
      </c>
      <c r="Z5" s="4">
        <f>$Z$1+(W5*7)</f>
        <v/>
      </c>
      <c r="AA5" s="4">
        <f>$AA$1+(W5*7)</f>
        <v/>
      </c>
      <c r="AB5" s="4">
        <f>$AB$1+(W5*7)</f>
        <v/>
      </c>
      <c r="AD5" t="inlineStr">
        <is>
          <t>مربی آموزشگاه</t>
        </is>
      </c>
      <c r="AE5" t="n">
        <v>2</v>
      </c>
      <c r="AF5">
        <f>AD5&amp;AE5</f>
        <v/>
      </c>
      <c r="AG5" t="n">
        <v>173</v>
      </c>
      <c r="AJ5" t="inlineStr">
        <is>
          <t>غیرتمام وقت</t>
        </is>
      </c>
    </row>
    <row r="6">
      <c r="A6" t="inlineStr">
        <is>
          <t>كمك هزينه اولاد</t>
        </is>
      </c>
      <c r="B6" s="1" t="n">
        <v>4225200</v>
      </c>
      <c r="C6" s="1" t="n">
        <v>57305</v>
      </c>
      <c r="I6" s="2" t="inlineStr">
        <is>
          <t>مربی</t>
        </is>
      </c>
      <c r="J6" s="2" t="n">
        <v>2.1</v>
      </c>
      <c r="K6" s="2" t="n">
        <v>1.6</v>
      </c>
      <c r="L6" s="2">
        <f>K6*J6</f>
        <v/>
      </c>
      <c r="O6" s="2" t="inlineStr">
        <is>
          <t>مربی</t>
        </is>
      </c>
      <c r="P6" s="2" t="n">
        <v>4.86</v>
      </c>
      <c r="Q6" s="2" t="n">
        <v>1.6</v>
      </c>
      <c r="R6" s="2">
        <f>P6*Q6</f>
        <v/>
      </c>
      <c r="T6" s="2" t="inlineStr">
        <is>
          <t>مربی آموزشگاه</t>
        </is>
      </c>
      <c r="U6" s="2" t="n">
        <v>12.3</v>
      </c>
      <c r="W6" s="4" t="n">
        <v>3</v>
      </c>
      <c r="X6" s="4">
        <f>$X$1+(W6*7)</f>
        <v/>
      </c>
      <c r="Y6" s="4">
        <f>$Y$1+(7*W6)</f>
        <v/>
      </c>
      <c r="Z6" s="4">
        <f>$Z$1+(W6*7)</f>
        <v/>
      </c>
      <c r="AA6" s="4">
        <f>$AA$1+(W6*7)</f>
        <v/>
      </c>
      <c r="AB6" s="4">
        <f>$AB$1+(W6*7)</f>
        <v/>
      </c>
      <c r="AD6" t="inlineStr">
        <is>
          <t>مربی آموزشگاه</t>
        </is>
      </c>
      <c r="AE6" t="n">
        <v>3</v>
      </c>
      <c r="AF6">
        <f>AD6&amp;AE6</f>
        <v/>
      </c>
      <c r="AG6" t="n">
        <v>180</v>
      </c>
    </row>
    <row r="7">
      <c r="A7" t="inlineStr">
        <is>
          <t>فوق العاده جذب</t>
        </is>
      </c>
      <c r="B7" s="6" t="n">
        <v>100856800</v>
      </c>
      <c r="C7" s="1" t="n">
        <v>57305</v>
      </c>
      <c r="I7" s="2" t="inlineStr">
        <is>
          <t>مربی آموزشگاه</t>
        </is>
      </c>
      <c r="J7" s="2" t="n">
        <v>1.77</v>
      </c>
      <c r="K7" s="2" t="n">
        <v>1.6</v>
      </c>
      <c r="L7" s="2">
        <f>K7*J7</f>
        <v/>
      </c>
      <c r="O7" s="2" t="inlineStr">
        <is>
          <t>مربی آموزشگاه</t>
        </is>
      </c>
      <c r="P7" s="2" t="n">
        <v>4.76</v>
      </c>
      <c r="Q7" s="2" t="n">
        <v>1.6</v>
      </c>
      <c r="R7" s="2">
        <f>P7*Q7</f>
        <v/>
      </c>
      <c r="W7" s="4" t="n">
        <v>4</v>
      </c>
      <c r="X7" s="4">
        <f>$X$1+(W7*7)</f>
        <v/>
      </c>
      <c r="Y7" s="4">
        <f>$Y$1+(7*W7)</f>
        <v/>
      </c>
      <c r="Z7" s="4">
        <f>$Z$1+(W7*7)</f>
        <v/>
      </c>
      <c r="AA7" s="4">
        <f>$AA$1+(W7*7)</f>
        <v/>
      </c>
      <c r="AB7" s="4">
        <f>$AB$1+(W7*7)</f>
        <v/>
      </c>
      <c r="AD7" t="inlineStr">
        <is>
          <t>مربی آموزشگاه</t>
        </is>
      </c>
      <c r="AE7" t="n">
        <v>4</v>
      </c>
      <c r="AF7">
        <f>AD7&amp;AE7</f>
        <v/>
      </c>
      <c r="AG7" t="n">
        <v>187</v>
      </c>
    </row>
    <row r="8">
      <c r="A8" t="inlineStr">
        <is>
          <t>فوق العاده ويژه</t>
        </is>
      </c>
      <c r="B8" s="6" t="n">
        <v>190367210</v>
      </c>
      <c r="C8" s="1" t="n">
        <v>57305</v>
      </c>
      <c r="W8" s="4" t="n">
        <v>5</v>
      </c>
      <c r="X8" s="4">
        <f>$X$1+(W8*7)</f>
        <v/>
      </c>
      <c r="Y8" s="4">
        <f>$Y$1+(7*W8)</f>
        <v/>
      </c>
      <c r="Z8" s="4">
        <f>$Z$1+(W8*7)</f>
        <v/>
      </c>
      <c r="AA8" s="4">
        <f>$AA$1+(W8*7)</f>
        <v/>
      </c>
      <c r="AB8" s="4">
        <f>$AB$1+(W8*7)</f>
        <v/>
      </c>
      <c r="AD8" t="inlineStr">
        <is>
          <t>مربی آموزشگاه</t>
        </is>
      </c>
      <c r="AE8" t="n">
        <v>5</v>
      </c>
      <c r="AF8">
        <f>AD8&amp;AE8</f>
        <v/>
      </c>
      <c r="AG8" t="n">
        <v>194</v>
      </c>
      <c r="AJ8" t="inlineStr">
        <is>
          <t>تعلق میگیرد</t>
        </is>
      </c>
    </row>
    <row r="9">
      <c r="A9" t="inlineStr">
        <is>
          <t>ترميم حقوق</t>
        </is>
      </c>
      <c r="B9" s="1" t="n">
        <v>12034050</v>
      </c>
      <c r="C9" s="1" t="n">
        <v>57305</v>
      </c>
      <c r="W9" s="4" t="n">
        <v>6</v>
      </c>
      <c r="X9" s="4">
        <f>$X$1+(W9*7)</f>
        <v/>
      </c>
      <c r="Y9" s="4">
        <f>$Y$1+(7*W9)</f>
        <v/>
      </c>
      <c r="Z9" s="4">
        <f>$Z$1+(W9*7)</f>
        <v/>
      </c>
      <c r="AA9" s="4">
        <f>$AA$1+(W9*7)</f>
        <v/>
      </c>
      <c r="AB9" s="4">
        <f>$AB$1+(W9*7)</f>
        <v/>
      </c>
      <c r="AD9" t="inlineStr">
        <is>
          <t>مربی آموزشگاه</t>
        </is>
      </c>
      <c r="AE9" t="n">
        <v>6</v>
      </c>
      <c r="AF9">
        <f>AD9&amp;AE9</f>
        <v/>
      </c>
      <c r="AG9" t="n">
        <v>201</v>
      </c>
      <c r="AJ9" t="inlineStr">
        <is>
          <t>تعلق نمیگیرد</t>
        </is>
      </c>
    </row>
    <row r="10">
      <c r="B10" s="1" t="n">
        <v>122844188</v>
      </c>
      <c r="C10" s="1" t="n">
        <v>57305</v>
      </c>
      <c r="D10" t="n">
        <v>0.3448</v>
      </c>
      <c r="E10">
        <f>B10/D10</f>
        <v/>
      </c>
      <c r="W10" s="4" t="n">
        <v>7</v>
      </c>
      <c r="X10" s="4">
        <f>$X$1+(W10*7)</f>
        <v/>
      </c>
      <c r="Y10" s="4">
        <f>$Y$1+(7*W10)</f>
        <v/>
      </c>
      <c r="Z10" s="4">
        <f>$Z$1+(W10*7)</f>
        <v/>
      </c>
      <c r="AA10" s="4">
        <f>$AA$1+(W10*7)</f>
        <v/>
      </c>
      <c r="AB10" s="4">
        <f>$AB$1+(W10*7)</f>
        <v/>
      </c>
      <c r="AD10" t="inlineStr">
        <is>
          <t>مربی آموزشگاه</t>
        </is>
      </c>
      <c r="AE10" t="n">
        <v>7</v>
      </c>
      <c r="AF10">
        <f>AD10&amp;AE10</f>
        <v/>
      </c>
      <c r="AG10" t="n">
        <v>208</v>
      </c>
    </row>
    <row r="11">
      <c r="B11" s="1">
        <f>SUM(B2:B10)</f>
        <v/>
      </c>
      <c r="C11" s="1" t="n">
        <v>57305</v>
      </c>
      <c r="T11">
        <f>U11*V11</f>
        <v/>
      </c>
      <c r="U11">
        <f>1/3</f>
        <v/>
      </c>
      <c r="V11">
        <f>Z9*AK29</f>
        <v/>
      </c>
      <c r="W11" s="4" t="n">
        <v>8</v>
      </c>
      <c r="X11" s="4">
        <f>$X$1+(W11*7)</f>
        <v/>
      </c>
      <c r="Y11" s="4">
        <f>$Y$1+(7*W11)</f>
        <v/>
      </c>
      <c r="Z11" s="4">
        <f>$Z$1+(W11*7)</f>
        <v/>
      </c>
      <c r="AA11" s="4">
        <f>$AA$1+(W11*7)</f>
        <v/>
      </c>
      <c r="AB11" s="4">
        <f>$AB$1+(W11*7)</f>
        <v/>
      </c>
      <c r="AD11" t="inlineStr">
        <is>
          <t>مربی آموزشگاه</t>
        </is>
      </c>
      <c r="AE11" t="n">
        <v>8</v>
      </c>
      <c r="AF11">
        <f>AD11&amp;AE11</f>
        <v/>
      </c>
      <c r="AG11" t="n">
        <v>215</v>
      </c>
    </row>
    <row r="12">
      <c r="T12">
        <f>U12*V12</f>
        <v/>
      </c>
      <c r="U12">
        <f>2/3</f>
        <v/>
      </c>
      <c r="V12">
        <f>Z9*AK30</f>
        <v/>
      </c>
      <c r="W12" s="4" t="n">
        <v>9</v>
      </c>
      <c r="X12" s="4">
        <f>$X$1+(W12*7)</f>
        <v/>
      </c>
      <c r="Y12" s="4">
        <f>$Y$1+(7*W12)</f>
        <v/>
      </c>
      <c r="Z12" s="4">
        <f>$Z$1+(W12*7)</f>
        <v/>
      </c>
      <c r="AA12" s="4">
        <f>$AA$1+(W12*7)</f>
        <v/>
      </c>
      <c r="AB12" s="4">
        <f>$AB$1+(W12*7)</f>
        <v/>
      </c>
      <c r="AD12" t="inlineStr">
        <is>
          <t>مربی آموزشگاه</t>
        </is>
      </c>
      <c r="AE12" t="n">
        <v>9</v>
      </c>
      <c r="AF12">
        <f>AD12&amp;AE12</f>
        <v/>
      </c>
      <c r="AG12" t="n">
        <v>222</v>
      </c>
      <c r="AJ12" t="inlineStr">
        <is>
          <t>مجرد</t>
        </is>
      </c>
    </row>
    <row r="13">
      <c r="B13" s="1" t="n">
        <v>87465917</v>
      </c>
      <c r="W13" s="4" t="n">
        <v>10</v>
      </c>
      <c r="X13" s="4">
        <f>$X$1+(W13*7)</f>
        <v/>
      </c>
      <c r="Y13" s="4">
        <f>$Y$1+(7*W13)</f>
        <v/>
      </c>
      <c r="Z13" s="4">
        <f>$Z$1+(W13*7)</f>
        <v/>
      </c>
      <c r="AA13" s="4">
        <f>$AA$1+(W13*7)</f>
        <v/>
      </c>
      <c r="AB13" s="4">
        <f>$AB$1+(W13*7)</f>
        <v/>
      </c>
      <c r="AD13" t="inlineStr">
        <is>
          <t>مربی آموزشگاه</t>
        </is>
      </c>
      <c r="AE13" t="n">
        <v>10</v>
      </c>
      <c r="AF13">
        <f>AD13&amp;AE13</f>
        <v/>
      </c>
      <c r="AG13" t="n">
        <v>229</v>
      </c>
      <c r="AJ13" t="inlineStr">
        <is>
          <t>متاهل</t>
        </is>
      </c>
    </row>
    <row r="14">
      <c r="B14" s="7">
        <f>B10/B13</f>
        <v/>
      </c>
      <c r="W14" s="4" t="n">
        <v>11</v>
      </c>
      <c r="X14" s="4">
        <f>$X$1+(W14*7)</f>
        <v/>
      </c>
      <c r="Y14" s="4">
        <f>$Y$1+(7*W14)</f>
        <v/>
      </c>
      <c r="Z14" s="4">
        <f>$Z$1+(W14*7)</f>
        <v/>
      </c>
      <c r="AA14" s="4">
        <f>$AA$1+(W14*7)</f>
        <v/>
      </c>
      <c r="AB14" s="4">
        <f>$AB$1+(W14*7)</f>
        <v/>
      </c>
      <c r="AD14" t="inlineStr">
        <is>
          <t>مربی آموزشگاه</t>
        </is>
      </c>
      <c r="AE14" t="n">
        <v>11</v>
      </c>
      <c r="AF14">
        <f>AD14&amp;AE14</f>
        <v/>
      </c>
      <c r="AG14" t="n">
        <v>236</v>
      </c>
    </row>
    <row r="15">
      <c r="W15" s="4" t="n">
        <v>12</v>
      </c>
      <c r="X15" s="4">
        <f>$X$1+(W15*7)</f>
        <v/>
      </c>
      <c r="Y15" s="4">
        <f>$Y$1+(7*W15)</f>
        <v/>
      </c>
      <c r="Z15" s="4">
        <f>$Z$1+(W15*7)</f>
        <v/>
      </c>
      <c r="AA15" s="4">
        <f>$AA$1+(W15*7)</f>
        <v/>
      </c>
      <c r="AB15" s="4">
        <f>$AB$1+(W15*7)</f>
        <v/>
      </c>
      <c r="AD15" t="inlineStr">
        <is>
          <t>مربی آموزشگاه</t>
        </is>
      </c>
      <c r="AE15" t="n">
        <v>12</v>
      </c>
      <c r="AF15">
        <f>AD15&amp;AE15</f>
        <v/>
      </c>
      <c r="AG15" t="n">
        <v>243</v>
      </c>
    </row>
    <row r="16">
      <c r="W16" s="4" t="n">
        <v>13</v>
      </c>
      <c r="X16" s="4">
        <f>$X$1+(W16*7)</f>
        <v/>
      </c>
      <c r="Y16" s="4">
        <f>$Y$1+(7*W16)</f>
        <v/>
      </c>
      <c r="Z16" s="4">
        <f>$Z$1+(W16*7)</f>
        <v/>
      </c>
      <c r="AA16" s="4">
        <f>$AA$1+(W16*7)</f>
        <v/>
      </c>
      <c r="AB16" s="4">
        <f>$AB$1+(W16*7)</f>
        <v/>
      </c>
      <c r="AD16" t="inlineStr">
        <is>
          <t>مربی آموزشگاه</t>
        </is>
      </c>
      <c r="AE16" t="n">
        <v>13</v>
      </c>
      <c r="AF16">
        <f>AD16&amp;AE16</f>
        <v/>
      </c>
      <c r="AG16" t="n">
        <v>250</v>
      </c>
      <c r="AJ16" t="inlineStr">
        <is>
          <t>دارد</t>
        </is>
      </c>
    </row>
    <row r="17">
      <c r="W17" s="4" t="n">
        <v>14</v>
      </c>
      <c r="X17" s="4">
        <f>$X$1+(W17*7)</f>
        <v/>
      </c>
      <c r="Y17" s="4">
        <f>$Y$1+(7*W17)</f>
        <v/>
      </c>
      <c r="Z17" s="4">
        <f>$Z$1+(W17*7)</f>
        <v/>
      </c>
      <c r="AA17" s="4">
        <f>$AA$1+(W17*7)</f>
        <v/>
      </c>
      <c r="AB17" s="4">
        <f>$AB$1+(W17*7)</f>
        <v/>
      </c>
      <c r="AD17" t="inlineStr">
        <is>
          <t>مربی آموزشگاه</t>
        </is>
      </c>
      <c r="AE17" t="n">
        <v>14</v>
      </c>
      <c r="AF17">
        <f>AD17&amp;AE17</f>
        <v/>
      </c>
      <c r="AG17" t="n">
        <v>257</v>
      </c>
      <c r="AJ17" t="inlineStr">
        <is>
          <t>ندارد</t>
        </is>
      </c>
    </row>
    <row r="18">
      <c r="W18" s="4" t="n">
        <v>15</v>
      </c>
      <c r="X18" s="4">
        <f>$X$1+(W18*7)</f>
        <v/>
      </c>
      <c r="Y18" s="4">
        <f>$Y$1+(7*W18)</f>
        <v/>
      </c>
      <c r="Z18" s="4">
        <f>$Z$1+(W18*7)</f>
        <v/>
      </c>
      <c r="AA18" s="4">
        <f>$AA$1+(W18*7)</f>
        <v/>
      </c>
      <c r="AB18" s="4">
        <f>$AB$1+(W18*7)</f>
        <v/>
      </c>
      <c r="AD18" t="inlineStr">
        <is>
          <t>مربی آموزشگاه</t>
        </is>
      </c>
      <c r="AE18" t="n">
        <v>15</v>
      </c>
      <c r="AF18">
        <f>AD18&amp;AE18</f>
        <v/>
      </c>
      <c r="AG18" t="n">
        <v>264</v>
      </c>
    </row>
    <row r="19">
      <c r="W19" s="4" t="n">
        <v>16</v>
      </c>
      <c r="X19" s="4">
        <f>$X$1+(W19*7)</f>
        <v/>
      </c>
      <c r="Y19" s="4">
        <f>$Y$1+(7*W19)</f>
        <v/>
      </c>
      <c r="Z19" s="4">
        <f>$Z$1+(W19*7)</f>
        <v/>
      </c>
      <c r="AA19" s="4">
        <f>$AA$1+(W19*7)</f>
        <v/>
      </c>
      <c r="AB19" s="4">
        <f>$AB$1+(W19*7)</f>
        <v/>
      </c>
      <c r="AD19" t="inlineStr">
        <is>
          <t>مربی آموزشگاه</t>
        </is>
      </c>
      <c r="AE19" t="n">
        <v>16</v>
      </c>
      <c r="AF19">
        <f>AD19&amp;AE19</f>
        <v/>
      </c>
      <c r="AG19" t="n">
        <v>271</v>
      </c>
    </row>
    <row r="20">
      <c r="W20" s="4" t="n">
        <v>17</v>
      </c>
      <c r="X20" s="4">
        <f>$X$1+(W20*7)</f>
        <v/>
      </c>
      <c r="Y20" s="4">
        <f>$Y$1+(7*W20)</f>
        <v/>
      </c>
      <c r="Z20" s="4">
        <f>$Z$1+(W20*7)</f>
        <v/>
      </c>
      <c r="AA20" s="4">
        <f>$AA$1+(W20*7)</f>
        <v/>
      </c>
      <c r="AB20" s="4">
        <f>$AB$1+(W20*7)</f>
        <v/>
      </c>
      <c r="AD20" t="inlineStr">
        <is>
          <t>مربی آموزشگاه</t>
        </is>
      </c>
      <c r="AE20" t="n">
        <v>17</v>
      </c>
      <c r="AF20">
        <f>AD20&amp;AE20</f>
        <v/>
      </c>
      <c r="AG20" t="n">
        <v>278</v>
      </c>
    </row>
    <row r="21">
      <c r="W21" s="4" t="n">
        <v>18</v>
      </c>
      <c r="X21" s="4">
        <f>$X$1+(W21*7)</f>
        <v/>
      </c>
      <c r="Y21" s="4">
        <f>$Y$1+(7*W21)</f>
        <v/>
      </c>
      <c r="Z21" s="4">
        <f>$Z$1+(W21*7)</f>
        <v/>
      </c>
      <c r="AA21" s="4">
        <f>$AA$1+(W21*7)</f>
        <v/>
      </c>
      <c r="AB21" s="4">
        <f>$AB$1+(W21*7)</f>
        <v/>
      </c>
      <c r="AD21" t="inlineStr">
        <is>
          <t>مربی آموزشگاه</t>
        </is>
      </c>
      <c r="AE21" t="n">
        <v>18</v>
      </c>
      <c r="AF21">
        <f>AD21&amp;AE21</f>
        <v/>
      </c>
      <c r="AG21" t="n">
        <v>285</v>
      </c>
      <c r="AJ21" t="inlineStr">
        <is>
          <t>هیات علمی</t>
        </is>
      </c>
      <c r="AK21" s="25" t="n">
        <v>1</v>
      </c>
    </row>
    <row r="22">
      <c r="W22" s="4" t="n">
        <v>19</v>
      </c>
      <c r="X22" s="4">
        <f>$X$1+(W22*7)</f>
        <v/>
      </c>
      <c r="Y22" s="4">
        <f>$Y$1+(7*W22)</f>
        <v/>
      </c>
      <c r="Z22" s="4">
        <f>$Z$1+(W22*7)</f>
        <v/>
      </c>
      <c r="AA22" s="4">
        <f>$AA$1+(W22*7)</f>
        <v/>
      </c>
      <c r="AB22" s="4">
        <f>$AB$1+(W22*7)</f>
        <v/>
      </c>
      <c r="AD22" t="inlineStr">
        <is>
          <t>مربی آموزشگاه</t>
        </is>
      </c>
      <c r="AE22" t="n">
        <v>19</v>
      </c>
      <c r="AF22">
        <f>AD22&amp;AE22</f>
        <v/>
      </c>
      <c r="AG22" t="n">
        <v>292</v>
      </c>
      <c r="AJ22" t="inlineStr">
        <is>
          <t>هیات علمی مدعو</t>
        </is>
      </c>
      <c r="AK22" s="25" t="n">
        <v>0.9</v>
      </c>
    </row>
    <row r="23">
      <c r="W23" s="4" t="n">
        <v>20</v>
      </c>
      <c r="X23" s="4">
        <f>$X$1+(W23*7)</f>
        <v/>
      </c>
      <c r="Y23" s="4">
        <f>$Y$1+(7*W23)</f>
        <v/>
      </c>
      <c r="Z23" s="4">
        <f>$Z$1+(W23*7)</f>
        <v/>
      </c>
      <c r="AA23" s="4">
        <f>$AA$1+(W23*7)</f>
        <v/>
      </c>
      <c r="AB23" s="4">
        <f>$AB$1+(W23*7)</f>
        <v/>
      </c>
      <c r="AD23" t="inlineStr">
        <is>
          <t>مربی آموزشگاه</t>
        </is>
      </c>
      <c r="AE23" t="n">
        <v>20</v>
      </c>
      <c r="AF23">
        <f>AD23&amp;AE23</f>
        <v/>
      </c>
      <c r="AG23" t="n">
        <v>299</v>
      </c>
      <c r="AJ23" t="inlineStr">
        <is>
          <t>غیرهیات علمی کارشناسی</t>
        </is>
      </c>
      <c r="AK23" s="25" t="n">
        <v>0.7</v>
      </c>
    </row>
    <row r="24">
      <c r="W24" s="4" t="n">
        <v>21</v>
      </c>
      <c r="X24" s="4">
        <f>$X$1+(W24*7)</f>
        <v/>
      </c>
      <c r="Y24" s="4">
        <f>$Y$1+(7*W24)</f>
        <v/>
      </c>
      <c r="Z24" s="4">
        <f>$Z$1+(W24*7)</f>
        <v/>
      </c>
      <c r="AA24" s="4">
        <f>$AA$1+(W24*7)</f>
        <v/>
      </c>
      <c r="AB24" s="4">
        <f>$AB$1+(W24*7)</f>
        <v/>
      </c>
      <c r="AD24" t="inlineStr">
        <is>
          <t>مربی آموزشگاه</t>
        </is>
      </c>
      <c r="AE24" t="n">
        <v>21</v>
      </c>
      <c r="AF24">
        <f>AD24&amp;AE24</f>
        <v/>
      </c>
      <c r="AG24" t="n">
        <v>306</v>
      </c>
      <c r="AJ24" t="inlineStr">
        <is>
          <t>غیرهیات علمی کارشناسی ارشد</t>
        </is>
      </c>
      <c r="AK24" s="25" t="n">
        <v>0.8</v>
      </c>
    </row>
    <row r="25">
      <c r="W25" s="4" t="n">
        <v>22</v>
      </c>
      <c r="X25" s="4">
        <f>$X$1+(W25*7)</f>
        <v/>
      </c>
      <c r="Y25" s="4">
        <f>$Y$1+(7*W25)</f>
        <v/>
      </c>
      <c r="Z25" s="4">
        <f>$Z$1+(W25*7)</f>
        <v/>
      </c>
      <c r="AA25" s="4">
        <f>$AA$1+(W25*7)</f>
        <v/>
      </c>
      <c r="AB25" s="4">
        <f>$AB$1+(W25*7)</f>
        <v/>
      </c>
      <c r="AD25" t="inlineStr">
        <is>
          <t>مربی آموزشگاه</t>
        </is>
      </c>
      <c r="AE25" t="n">
        <v>22</v>
      </c>
      <c r="AF25">
        <f>AD25&amp;AE25</f>
        <v/>
      </c>
      <c r="AG25" t="n">
        <v>313</v>
      </c>
      <c r="AJ25" t="inlineStr">
        <is>
          <t>غیرهیات علمی دکتری PHD تخصصی و بالاتر</t>
        </is>
      </c>
      <c r="AK25" s="25" t="n">
        <v>0.9</v>
      </c>
    </row>
    <row r="26">
      <c r="W26" s="4" t="n">
        <v>23</v>
      </c>
      <c r="X26" s="4">
        <f>$X$1+(W26*7)</f>
        <v/>
      </c>
      <c r="Y26" s="4">
        <f>$Y$1+(7*W26)</f>
        <v/>
      </c>
      <c r="Z26" s="4">
        <f>$Z$1+(W26*7)</f>
        <v/>
      </c>
      <c r="AA26" s="4">
        <f>$AA$1+(W26*7)</f>
        <v/>
      </c>
      <c r="AB26" s="4">
        <f>$AB$1+(W26*7)</f>
        <v/>
      </c>
      <c r="AD26" t="inlineStr">
        <is>
          <t>مربی آموزشگاه</t>
        </is>
      </c>
      <c r="AE26" t="n">
        <v>23</v>
      </c>
      <c r="AF26">
        <f>AD26&amp;AE26</f>
        <v/>
      </c>
      <c r="AG26" t="n">
        <v>320</v>
      </c>
    </row>
    <row r="27">
      <c r="W27" s="4" t="n">
        <v>24</v>
      </c>
      <c r="X27" s="4">
        <f>$X$1+(W27*7)</f>
        <v/>
      </c>
      <c r="Y27" s="4">
        <f>$Y$1+(7*W27)</f>
        <v/>
      </c>
      <c r="Z27" s="4">
        <f>$Z$1+(W27*7)</f>
        <v/>
      </c>
      <c r="AA27" s="4">
        <f>$AA$1+(W27*7)</f>
        <v/>
      </c>
      <c r="AB27" s="4">
        <f>$AB$1+(W27*7)</f>
        <v/>
      </c>
      <c r="AD27" t="inlineStr">
        <is>
          <t>مربی آموزشگاه</t>
        </is>
      </c>
      <c r="AE27" t="n">
        <v>24</v>
      </c>
      <c r="AF27">
        <f>AD27&amp;AE27</f>
        <v/>
      </c>
      <c r="AG27" t="n">
        <v>327</v>
      </c>
    </row>
    <row r="28">
      <c r="W28" s="4" t="n">
        <v>25</v>
      </c>
      <c r="X28" s="4">
        <f>$X$1+(W28*7)</f>
        <v/>
      </c>
      <c r="Y28" s="4">
        <f>$Y$1+(7*W28)</f>
        <v/>
      </c>
      <c r="Z28" s="4">
        <f>$Z$1+(W28*7)</f>
        <v/>
      </c>
      <c r="AA28" s="4">
        <f>$AA$1+(W28*7)</f>
        <v/>
      </c>
      <c r="AB28" s="4">
        <f>$AB$1+(W28*7)</f>
        <v/>
      </c>
      <c r="AD28" t="inlineStr">
        <is>
          <t>مربی آموزشگاه</t>
        </is>
      </c>
      <c r="AE28" t="n">
        <v>25</v>
      </c>
      <c r="AF28">
        <f>AD28&amp;AE28</f>
        <v/>
      </c>
      <c r="AG28" t="n">
        <v>334</v>
      </c>
      <c r="AJ28" t="n">
        <v>1403</v>
      </c>
      <c r="AK28" t="n">
        <v>68766</v>
      </c>
    </row>
    <row r="29">
      <c r="W29" s="4" t="n">
        <v>26</v>
      </c>
      <c r="X29" s="4">
        <f>$X$1+(W29*7)</f>
        <v/>
      </c>
      <c r="Y29" s="4">
        <f>$Y$1+(7*W29)</f>
        <v/>
      </c>
      <c r="Z29" s="4">
        <f>$Z$1+(W29*7)</f>
        <v/>
      </c>
      <c r="AA29" s="4">
        <f>$AA$1+(W29*7)</f>
        <v/>
      </c>
      <c r="AB29" s="4">
        <f>$AB$1+(W29*7)</f>
        <v/>
      </c>
      <c r="AD29" t="inlineStr">
        <is>
          <t>مربی آموزشگاه</t>
        </is>
      </c>
      <c r="AE29" t="n">
        <v>26</v>
      </c>
      <c r="AF29">
        <f>AD29&amp;AE29</f>
        <v/>
      </c>
      <c r="AG29" t="n">
        <v>341</v>
      </c>
      <c r="AJ29" t="n">
        <v>1404</v>
      </c>
      <c r="AK29" t="n">
        <v>82520</v>
      </c>
    </row>
    <row r="30">
      <c r="W30" s="4" t="n">
        <v>27</v>
      </c>
      <c r="X30" s="4">
        <f>$X$1+(W30*7)</f>
        <v/>
      </c>
      <c r="Y30" s="4">
        <f>$Y$1+(7*W30)</f>
        <v/>
      </c>
      <c r="Z30" s="4">
        <f>$Z$1+(W30*7)</f>
        <v/>
      </c>
      <c r="AA30" s="4">
        <f>$AA$1+(W30*7)</f>
        <v/>
      </c>
      <c r="AB30" s="4">
        <f>$AB$1+(W30*7)</f>
        <v/>
      </c>
      <c r="AD30" t="inlineStr">
        <is>
          <t>مربی آموزشگاه</t>
        </is>
      </c>
      <c r="AE30" t="n">
        <v>27</v>
      </c>
      <c r="AF30">
        <f>AD30&amp;AE30</f>
        <v/>
      </c>
      <c r="AG30" t="n">
        <v>348</v>
      </c>
      <c r="AJ30" t="n">
        <v>1405</v>
      </c>
      <c r="AK30" t="n">
        <v>99024</v>
      </c>
    </row>
    <row r="31">
      <c r="W31" s="4" t="n">
        <v>28</v>
      </c>
      <c r="X31" s="4">
        <f>$X$1+(W31*7)</f>
        <v/>
      </c>
      <c r="Y31" s="4">
        <f>$Y$1+(7*W31)</f>
        <v/>
      </c>
      <c r="Z31" s="4">
        <f>$Z$1+(W31*7)</f>
        <v/>
      </c>
      <c r="AA31" s="4">
        <f>$AA$1+(W31*7)</f>
        <v/>
      </c>
      <c r="AB31" s="4">
        <f>$AB$1+(W31*7)</f>
        <v/>
      </c>
      <c r="AD31" t="inlineStr">
        <is>
          <t>مربی آموزشگاه</t>
        </is>
      </c>
      <c r="AE31" t="n">
        <v>28</v>
      </c>
      <c r="AF31">
        <f>AD31&amp;AE31</f>
        <v/>
      </c>
      <c r="AG31" t="n">
        <v>355</v>
      </c>
    </row>
    <row r="32">
      <c r="W32" s="4" t="n">
        <v>29</v>
      </c>
      <c r="X32" s="4">
        <f>$X$1+(W32*7)</f>
        <v/>
      </c>
      <c r="Y32" s="4">
        <f>$Y$1+(7*W32)</f>
        <v/>
      </c>
      <c r="Z32" s="4">
        <f>$Z$1+(W32*7)</f>
        <v/>
      </c>
      <c r="AA32" s="4">
        <f>$AA$1+(W32*7)</f>
        <v/>
      </c>
      <c r="AB32" s="4">
        <f>$AB$1+(W32*7)</f>
        <v/>
      </c>
      <c r="AD32" t="inlineStr">
        <is>
          <t>مربی آموزشگاه</t>
        </is>
      </c>
      <c r="AE32" t="n">
        <v>29</v>
      </c>
      <c r="AF32">
        <f>AD32&amp;AE32</f>
        <v/>
      </c>
      <c r="AG32" t="n">
        <v>362</v>
      </c>
      <c r="AJ32" t="inlineStr">
        <is>
          <t>مهر الی بهمن 1404</t>
        </is>
      </c>
    </row>
    <row r="33">
      <c r="W33" s="4" t="n">
        <v>30</v>
      </c>
      <c r="X33" s="4">
        <f>$X$1+(W33*7)</f>
        <v/>
      </c>
      <c r="Y33" s="4">
        <f>$Y$1+(7*W33)</f>
        <v/>
      </c>
      <c r="Z33" s="4">
        <f>$Z$1+(W33*7)</f>
        <v/>
      </c>
      <c r="AA33" s="4">
        <f>$AA$1+(W33*7)</f>
        <v/>
      </c>
      <c r="AB33" s="4">
        <f>$AB$1+(W33*7)</f>
        <v/>
      </c>
      <c r="AD33" t="inlineStr">
        <is>
          <t>مربی آموزشگاه</t>
        </is>
      </c>
      <c r="AE33" t="n">
        <v>30</v>
      </c>
      <c r="AF33">
        <f>AD33&amp;AE33</f>
        <v/>
      </c>
      <c r="AG33" t="n">
        <v>369</v>
      </c>
      <c r="AJ33" t="inlineStr">
        <is>
          <t>بهمن 1404 الی تیرماه 1405</t>
        </is>
      </c>
    </row>
    <row r="34">
      <c r="W34" s="4" t="n">
        <v>31</v>
      </c>
      <c r="X34" s="4">
        <f>$X$1+(W34*7)</f>
        <v/>
      </c>
      <c r="Y34" s="4">
        <f>$Y$1+(7*W34)</f>
        <v/>
      </c>
      <c r="Z34" s="4">
        <f>$Z$1+(W34*7)</f>
        <v/>
      </c>
      <c r="AA34" s="4">
        <f>$AA$1+(W34*7)</f>
        <v/>
      </c>
      <c r="AB34" s="4">
        <f>$AB$1+(W34*7)</f>
        <v/>
      </c>
      <c r="AD34" t="inlineStr">
        <is>
          <t>مربی آموزشگاه</t>
        </is>
      </c>
      <c r="AE34" t="n">
        <v>31</v>
      </c>
      <c r="AF34">
        <f>AD34&amp;AE34</f>
        <v/>
      </c>
      <c r="AG34" t="n">
        <v>376</v>
      </c>
    </row>
    <row r="35">
      <c r="W35" s="4" t="n">
        <v>32</v>
      </c>
      <c r="X35" s="4">
        <f>$X$1+(W35*7)</f>
        <v/>
      </c>
      <c r="Y35" s="4">
        <f>$Y$1+(7*W35)</f>
        <v/>
      </c>
      <c r="Z35" s="4">
        <f>$Z$1+(W35*7)</f>
        <v/>
      </c>
      <c r="AA35" s="4">
        <f>$AA$1+(W35*7)</f>
        <v/>
      </c>
      <c r="AB35" s="4">
        <f>$AB$1+(W35*7)</f>
        <v/>
      </c>
      <c r="AD35" t="inlineStr">
        <is>
          <t>مربی آموزشگاه</t>
        </is>
      </c>
      <c r="AE35" t="n">
        <v>32</v>
      </c>
      <c r="AF35">
        <f>AD35&amp;AE35</f>
        <v/>
      </c>
      <c r="AG35" t="n">
        <v>383</v>
      </c>
    </row>
    <row r="36">
      <c r="W36" s="4" t="n">
        <v>33</v>
      </c>
      <c r="X36" s="4">
        <f>$X$1+(W36*7)</f>
        <v/>
      </c>
      <c r="Y36" s="4">
        <f>$Y$1+(7*W36)</f>
        <v/>
      </c>
      <c r="Z36" s="4">
        <f>$Z$1+(W36*7)</f>
        <v/>
      </c>
      <c r="AA36" s="4">
        <f>$AA$1+(W36*7)</f>
        <v/>
      </c>
      <c r="AB36" s="4">
        <f>$AB$1+(W36*7)</f>
        <v/>
      </c>
      <c r="AD36" t="inlineStr">
        <is>
          <t>مربی آموزشگاه</t>
        </is>
      </c>
      <c r="AE36" t="n">
        <v>33</v>
      </c>
      <c r="AF36">
        <f>AD36&amp;AE36</f>
        <v/>
      </c>
      <c r="AG36" t="n">
        <v>390</v>
      </c>
    </row>
    <row r="37">
      <c r="W37" s="4" t="n">
        <v>34</v>
      </c>
      <c r="X37" s="4">
        <f>$X$1+(W37*7)</f>
        <v/>
      </c>
      <c r="Y37" s="4">
        <f>$Y$1+(7*W37)</f>
        <v/>
      </c>
      <c r="Z37" s="4">
        <f>$Z$1+(W37*7)</f>
        <v/>
      </c>
      <c r="AA37" s="4">
        <f>$AA$1+(W37*7)</f>
        <v/>
      </c>
      <c r="AB37" s="4">
        <f>$AB$1+(W37*7)</f>
        <v/>
      </c>
      <c r="AD37" t="inlineStr">
        <is>
          <t>مربی آموزشگاه</t>
        </is>
      </c>
      <c r="AE37" t="n">
        <v>34</v>
      </c>
      <c r="AF37">
        <f>AD37&amp;AE37</f>
        <v/>
      </c>
      <c r="AG37" t="n">
        <v>397</v>
      </c>
    </row>
    <row r="38">
      <c r="W38" s="4" t="n">
        <v>35</v>
      </c>
      <c r="X38" s="4">
        <f>$X$1+(W38*7)</f>
        <v/>
      </c>
      <c r="Y38" s="4">
        <f>$Y$1+(7*W38)</f>
        <v/>
      </c>
      <c r="Z38" s="4">
        <f>$Z$1+(W38*7)</f>
        <v/>
      </c>
      <c r="AA38" s="4">
        <f>$AA$1+(W38*7)</f>
        <v/>
      </c>
      <c r="AB38" s="4">
        <f>$AB$1+(W38*7)</f>
        <v/>
      </c>
      <c r="AD38" t="inlineStr">
        <is>
          <t>مربی آموزشگاه</t>
        </is>
      </c>
      <c r="AE38" t="n">
        <v>35</v>
      </c>
      <c r="AF38">
        <f>AD38&amp;AE38</f>
        <v/>
      </c>
      <c r="AG38" t="n">
        <v>404</v>
      </c>
    </row>
    <row r="39">
      <c r="W39" s="4" t="n">
        <v>36</v>
      </c>
      <c r="X39" s="4">
        <f>$X$1+(W39*7)</f>
        <v/>
      </c>
      <c r="Y39" s="4">
        <f>$Y$1+(7*W39)</f>
        <v/>
      </c>
      <c r="Z39" s="4">
        <f>$Z$1+(W39*7)</f>
        <v/>
      </c>
      <c r="AA39" s="4">
        <f>$AA$1+(W39*7)</f>
        <v/>
      </c>
      <c r="AB39" s="4">
        <f>$AB$1+(W39*7)</f>
        <v/>
      </c>
      <c r="AD39" t="inlineStr">
        <is>
          <t>مربی آموزشگاه</t>
        </is>
      </c>
      <c r="AE39" t="n">
        <v>36</v>
      </c>
      <c r="AF39">
        <f>AD39&amp;AE39</f>
        <v/>
      </c>
      <c r="AG39" t="n">
        <v>411</v>
      </c>
    </row>
    <row r="40">
      <c r="W40" s="4" t="n">
        <v>37</v>
      </c>
      <c r="X40" s="4">
        <f>$X$1+(W40*7)</f>
        <v/>
      </c>
      <c r="Y40" s="4">
        <f>$Y$1+(7*W40)</f>
        <v/>
      </c>
      <c r="Z40" s="4">
        <f>$Z$1+(W40*7)</f>
        <v/>
      </c>
      <c r="AA40" s="4">
        <f>$AA$1+(W40*7)</f>
        <v/>
      </c>
      <c r="AB40" s="4">
        <f>$AB$1+(W40*7)</f>
        <v/>
      </c>
      <c r="AD40" t="inlineStr">
        <is>
          <t>مربی آموزشگاه</t>
        </is>
      </c>
      <c r="AE40" t="n">
        <v>37</v>
      </c>
      <c r="AF40">
        <f>AD40&amp;AE40</f>
        <v/>
      </c>
      <c r="AG40" t="n">
        <v>418</v>
      </c>
    </row>
    <row r="41">
      <c r="W41" s="4" t="n">
        <v>38</v>
      </c>
      <c r="X41" s="4">
        <f>$X$1+(W41*7)</f>
        <v/>
      </c>
      <c r="Y41" s="4">
        <f>$Y$1+(7*W41)</f>
        <v/>
      </c>
      <c r="Z41" s="4">
        <f>$Z$1+(W41*7)</f>
        <v/>
      </c>
      <c r="AA41" s="4">
        <f>$AA$1+(W41*7)</f>
        <v/>
      </c>
      <c r="AB41" s="4">
        <f>$AB$1+(W41*7)</f>
        <v/>
      </c>
      <c r="AD41" t="inlineStr">
        <is>
          <t>مربی آموزشگاه</t>
        </is>
      </c>
      <c r="AE41" t="n">
        <v>38</v>
      </c>
      <c r="AF41">
        <f>AD41&amp;AE41</f>
        <v/>
      </c>
      <c r="AG41" t="n">
        <v>425</v>
      </c>
    </row>
    <row r="42">
      <c r="W42" s="4" t="n">
        <v>39</v>
      </c>
      <c r="X42" s="4">
        <f>$X$1+(W42*7)</f>
        <v/>
      </c>
      <c r="Y42" s="4">
        <f>$Y$1+(7*W42)</f>
        <v/>
      </c>
      <c r="Z42" s="4">
        <f>$Z$1+(W42*7)</f>
        <v/>
      </c>
      <c r="AA42" s="4">
        <f>$AA$1+(W42*7)</f>
        <v/>
      </c>
      <c r="AB42" s="4">
        <f>$AB$1+(W42*7)</f>
        <v/>
      </c>
      <c r="AD42" t="inlineStr">
        <is>
          <t>مربی آموزشگاه</t>
        </is>
      </c>
      <c r="AE42" t="n">
        <v>39</v>
      </c>
      <c r="AF42">
        <f>AD42&amp;AE42</f>
        <v/>
      </c>
      <c r="AG42" t="n">
        <v>432</v>
      </c>
    </row>
    <row r="43">
      <c r="W43" s="4" t="n">
        <v>40</v>
      </c>
      <c r="X43" s="4">
        <f>$X$1+(W43*7)</f>
        <v/>
      </c>
      <c r="Y43" s="4">
        <f>$Y$1+(7*W43)</f>
        <v/>
      </c>
      <c r="Z43" s="4">
        <f>$Z$1+(W43*7)</f>
        <v/>
      </c>
      <c r="AA43" s="4">
        <f>$AA$1+(W43*7)</f>
        <v/>
      </c>
      <c r="AB43" s="4">
        <f>$AB$1+(W43*7)</f>
        <v/>
      </c>
      <c r="AD43" t="inlineStr">
        <is>
          <t>مربی آموزشگاه</t>
        </is>
      </c>
      <c r="AE43" t="n">
        <v>40</v>
      </c>
      <c r="AF43">
        <f>AD43&amp;AE43</f>
        <v/>
      </c>
      <c r="AG43" t="n">
        <v>439</v>
      </c>
    </row>
    <row r="44">
      <c r="W44" s="4" t="n">
        <v>41</v>
      </c>
      <c r="X44" s="4">
        <f>$X$1+(W44*7)</f>
        <v/>
      </c>
      <c r="Y44" s="4">
        <f>$Y$1+(7*W44)</f>
        <v/>
      </c>
      <c r="Z44" s="4">
        <f>$Z$1+(W44*7)</f>
        <v/>
      </c>
      <c r="AA44" s="4">
        <f>$AA$1+(W44*7)</f>
        <v/>
      </c>
      <c r="AB44" s="4">
        <f>$AB$1+(W44*7)</f>
        <v/>
      </c>
      <c r="AD44" t="inlineStr">
        <is>
          <t>مربی آموزشگاه</t>
        </is>
      </c>
      <c r="AE44" t="n">
        <v>41</v>
      </c>
      <c r="AF44">
        <f>AD44&amp;AE44</f>
        <v/>
      </c>
      <c r="AG44" t="n">
        <v>446</v>
      </c>
    </row>
    <row r="45">
      <c r="W45" s="4" t="n">
        <v>42</v>
      </c>
      <c r="X45" s="4">
        <f>$X$1+(W45*7)</f>
        <v/>
      </c>
      <c r="Y45" s="4">
        <f>$Y$1+(7*W45)</f>
        <v/>
      </c>
      <c r="Z45" s="4">
        <f>$Z$1+(W45*7)</f>
        <v/>
      </c>
      <c r="AA45" s="4">
        <f>$AA$1+(W45*7)</f>
        <v/>
      </c>
      <c r="AB45" s="4">
        <f>$AB$1+(W45*7)</f>
        <v/>
      </c>
      <c r="AD45" t="inlineStr">
        <is>
          <t>مربی آموزشگاه</t>
        </is>
      </c>
      <c r="AE45" t="n">
        <v>42</v>
      </c>
      <c r="AF45">
        <f>AD45&amp;AE45</f>
        <v/>
      </c>
      <c r="AG45" t="n">
        <v>453</v>
      </c>
    </row>
    <row r="46">
      <c r="W46" s="4" t="n">
        <v>43</v>
      </c>
      <c r="X46" s="4">
        <f>$X$1+(W46*7)</f>
        <v/>
      </c>
      <c r="Y46" s="4">
        <f>$Y$1+(7*W46)</f>
        <v/>
      </c>
      <c r="Z46" s="4">
        <f>$Z$1+(W46*7)</f>
        <v/>
      </c>
      <c r="AA46" s="4">
        <f>$AA$1+(W46*7)</f>
        <v/>
      </c>
      <c r="AB46" s="4">
        <f>$AB$1+(W46*7)</f>
        <v/>
      </c>
      <c r="AD46" t="inlineStr">
        <is>
          <t>مربی آموزشگاه</t>
        </is>
      </c>
      <c r="AE46" t="n">
        <v>43</v>
      </c>
      <c r="AF46">
        <f>AD46&amp;AE46</f>
        <v/>
      </c>
      <c r="AG46" t="n">
        <v>460</v>
      </c>
    </row>
    <row r="47">
      <c r="W47" s="4" t="n">
        <v>44</v>
      </c>
      <c r="X47" s="4">
        <f>$X$1+(W47*7)</f>
        <v/>
      </c>
      <c r="Y47" s="4">
        <f>$Y$1+(7*W47)</f>
        <v/>
      </c>
      <c r="Z47" s="4">
        <f>$Z$1+(W47*7)</f>
        <v/>
      </c>
      <c r="AA47" s="4">
        <f>$AA$1+(W47*7)</f>
        <v/>
      </c>
      <c r="AB47" s="4">
        <f>$AB$1+(W47*7)</f>
        <v/>
      </c>
      <c r="AD47" t="inlineStr">
        <is>
          <t>مربی آموزشگاه</t>
        </is>
      </c>
      <c r="AE47" t="n">
        <v>44</v>
      </c>
      <c r="AF47">
        <f>AD47&amp;AE47</f>
        <v/>
      </c>
      <c r="AG47" t="n">
        <v>467</v>
      </c>
    </row>
    <row r="48">
      <c r="W48" s="4" t="n">
        <v>45</v>
      </c>
      <c r="X48" s="4">
        <f>$X$1+(W48*7)</f>
        <v/>
      </c>
      <c r="Y48" s="4">
        <f>$Y$1+(7*W48)</f>
        <v/>
      </c>
      <c r="Z48" s="4">
        <f>$Z$1+(W48*7)</f>
        <v/>
      </c>
      <c r="AA48" s="4">
        <f>$AA$1+(W48*7)</f>
        <v/>
      </c>
      <c r="AB48" s="4">
        <f>$AB$1+(W48*7)</f>
        <v/>
      </c>
      <c r="AD48" t="inlineStr">
        <is>
          <t>مربی آموزشگاه</t>
        </is>
      </c>
      <c r="AE48" t="n">
        <v>45</v>
      </c>
      <c r="AF48">
        <f>AD48&amp;AE48</f>
        <v/>
      </c>
      <c r="AG48" t="n">
        <v>474</v>
      </c>
    </row>
    <row r="49">
      <c r="W49" s="4" t="n">
        <v>46</v>
      </c>
      <c r="X49" s="4">
        <f>$X$1+(W49*7)</f>
        <v/>
      </c>
      <c r="Y49" s="4">
        <f>$Y$1+(7*W49)</f>
        <v/>
      </c>
      <c r="Z49" s="4">
        <f>$Z$1+(W49*7)</f>
        <v/>
      </c>
      <c r="AA49" s="4">
        <f>$AA$1+(W49*7)</f>
        <v/>
      </c>
      <c r="AB49" s="4">
        <f>$AB$1+(W49*7)</f>
        <v/>
      </c>
      <c r="AD49" t="inlineStr">
        <is>
          <t>مربی آموزشگاه</t>
        </is>
      </c>
      <c r="AE49" t="n">
        <v>46</v>
      </c>
      <c r="AF49">
        <f>AD49&amp;AE49</f>
        <v/>
      </c>
      <c r="AG49" t="n">
        <v>481</v>
      </c>
    </row>
    <row r="50">
      <c r="W50" s="4" t="n">
        <v>47</v>
      </c>
      <c r="X50" s="4">
        <f>$X$1+(W50*7)</f>
        <v/>
      </c>
      <c r="Y50" s="4">
        <f>$Y$1+(7*W50)</f>
        <v/>
      </c>
      <c r="Z50" s="4">
        <f>$Z$1+(W50*7)</f>
        <v/>
      </c>
      <c r="AA50" s="4">
        <f>$AA$1+(W50*7)</f>
        <v/>
      </c>
      <c r="AB50" s="4">
        <f>$AB$1+(W50*7)</f>
        <v/>
      </c>
      <c r="AD50" t="inlineStr">
        <is>
          <t>مربی آموزشگاه</t>
        </is>
      </c>
      <c r="AE50" t="n">
        <v>47</v>
      </c>
      <c r="AF50">
        <f>AD50&amp;AE50</f>
        <v/>
      </c>
      <c r="AG50" t="n">
        <v>488</v>
      </c>
    </row>
    <row r="51">
      <c r="W51" s="4" t="n">
        <v>48</v>
      </c>
      <c r="X51" s="4">
        <f>$X$1+(W51*7)</f>
        <v/>
      </c>
      <c r="Y51" s="4">
        <f>$Y$1+(7*W51)</f>
        <v/>
      </c>
      <c r="Z51" s="4">
        <f>$Z$1+(W51*7)</f>
        <v/>
      </c>
      <c r="AA51" s="4">
        <f>$AA$1+(W51*7)</f>
        <v/>
      </c>
      <c r="AB51" s="4">
        <f>$AB$1+(W51*7)</f>
        <v/>
      </c>
      <c r="AD51" t="inlineStr">
        <is>
          <t>مربی آموزشگاه</t>
        </is>
      </c>
      <c r="AE51" t="n">
        <v>48</v>
      </c>
      <c r="AF51">
        <f>AD51&amp;AE51</f>
        <v/>
      </c>
      <c r="AG51" t="n">
        <v>495</v>
      </c>
    </row>
    <row r="52">
      <c r="W52" s="4" t="n">
        <v>49</v>
      </c>
      <c r="X52" s="4">
        <f>$X$1+(W52*7)</f>
        <v/>
      </c>
      <c r="Y52" s="4">
        <f>$Y$1+(7*W52)</f>
        <v/>
      </c>
      <c r="Z52" s="4">
        <f>$Z$1+(W52*7)</f>
        <v/>
      </c>
      <c r="AA52" s="4">
        <f>$AA$1+(W52*7)</f>
        <v/>
      </c>
      <c r="AB52" s="4">
        <f>$AB$1+(W52*7)</f>
        <v/>
      </c>
      <c r="AD52" t="inlineStr">
        <is>
          <t>مربی آموزشگاه</t>
        </is>
      </c>
      <c r="AE52" t="n">
        <v>49</v>
      </c>
      <c r="AF52">
        <f>AD52&amp;AE52</f>
        <v/>
      </c>
      <c r="AG52" t="n">
        <v>502</v>
      </c>
    </row>
    <row r="53">
      <c r="W53" s="4" t="n">
        <v>50</v>
      </c>
      <c r="X53" s="4">
        <f>$X$1+(W53*7)</f>
        <v/>
      </c>
      <c r="Y53" s="4">
        <f>$Y$1+(7*W53)</f>
        <v/>
      </c>
      <c r="Z53" s="4">
        <f>$Z$1+(W53*7)</f>
        <v/>
      </c>
      <c r="AA53" s="4">
        <f>$AA$1+(W53*7)</f>
        <v/>
      </c>
      <c r="AB53" s="4">
        <f>$AB$1+(W53*7)</f>
        <v/>
      </c>
      <c r="AD53" t="inlineStr">
        <is>
          <t>مربی آموزشگاه</t>
        </is>
      </c>
      <c r="AE53" t="n">
        <v>50</v>
      </c>
      <c r="AF53">
        <f>AD53&amp;AE53</f>
        <v/>
      </c>
      <c r="AG53" t="n">
        <v>509</v>
      </c>
    </row>
    <row r="54">
      <c r="W54" s="4" t="n">
        <v>51</v>
      </c>
      <c r="X54" s="4">
        <f>$X$1+(W54*7)</f>
        <v/>
      </c>
      <c r="Y54" s="4">
        <f>$Y$1+(7*W54)</f>
        <v/>
      </c>
      <c r="Z54" s="4">
        <f>$Z$1+(W54*7)</f>
        <v/>
      </c>
      <c r="AA54" s="4">
        <f>$AA$1+(W54*7)</f>
        <v/>
      </c>
      <c r="AB54" s="4">
        <f>$AB$1+(W54*7)</f>
        <v/>
      </c>
      <c r="AD54" t="inlineStr">
        <is>
          <t>مربی آموزشگاه</t>
        </is>
      </c>
      <c r="AE54" t="n">
        <v>51</v>
      </c>
      <c r="AF54">
        <f>AD54&amp;AE54</f>
        <v/>
      </c>
      <c r="AG54" t="n">
        <v>516</v>
      </c>
    </row>
    <row r="55">
      <c r="W55" s="4" t="n">
        <v>52</v>
      </c>
      <c r="X55" s="4">
        <f>$X$1+(W55*7)</f>
        <v/>
      </c>
      <c r="Y55" s="4">
        <f>$Y$1+(7*W55)</f>
        <v/>
      </c>
      <c r="Z55" s="4">
        <f>$Z$1+(W55*7)</f>
        <v/>
      </c>
      <c r="AA55" s="4">
        <f>$AA$1+(W55*7)</f>
        <v/>
      </c>
      <c r="AB55" s="4">
        <f>$AB$1+(W55*7)</f>
        <v/>
      </c>
      <c r="AD55" t="inlineStr">
        <is>
          <t>مربی آموزشگاه</t>
        </is>
      </c>
      <c r="AE55" t="n">
        <v>52</v>
      </c>
      <c r="AF55">
        <f>AD55&amp;AE55</f>
        <v/>
      </c>
      <c r="AG55" t="n">
        <v>523</v>
      </c>
    </row>
    <row r="56">
      <c r="W56" s="4" t="n">
        <v>53</v>
      </c>
      <c r="X56" s="4">
        <f>$X$1+(W56*7)</f>
        <v/>
      </c>
      <c r="Y56" s="4">
        <f>$Y$1+(7*W56)</f>
        <v/>
      </c>
      <c r="Z56" s="4">
        <f>$Z$1+(W56*7)</f>
        <v/>
      </c>
      <c r="AA56" s="4">
        <f>$AA$1+(W56*7)</f>
        <v/>
      </c>
      <c r="AB56" s="4">
        <f>$AB$1+(W56*7)</f>
        <v/>
      </c>
      <c r="AD56" t="inlineStr">
        <is>
          <t>مربی آموزشگاه</t>
        </is>
      </c>
      <c r="AE56" t="n">
        <v>53</v>
      </c>
      <c r="AF56">
        <f>AD56&amp;AE56</f>
        <v/>
      </c>
      <c r="AG56" t="n">
        <v>530</v>
      </c>
    </row>
    <row r="57">
      <c r="W57" s="8" t="n"/>
      <c r="X57" s="8" t="n"/>
      <c r="Y57" s="8" t="n"/>
      <c r="Z57" s="8" t="n"/>
      <c r="AA57" s="8" t="n"/>
      <c r="AB57" s="8" t="n"/>
      <c r="AD57" t="inlineStr">
        <is>
          <t>مربی</t>
        </is>
      </c>
      <c r="AE57" t="n">
        <v>1</v>
      </c>
      <c r="AF57">
        <f>AD57&amp;AE57</f>
        <v/>
      </c>
      <c r="AG57" t="n">
        <v>184</v>
      </c>
    </row>
    <row r="58">
      <c r="W58" s="8" t="n"/>
      <c r="X58" s="8" t="n"/>
      <c r="Y58" s="8" t="n"/>
      <c r="Z58" s="8" t="n"/>
      <c r="AA58" s="8" t="n"/>
      <c r="AB58" s="8" t="n"/>
      <c r="AD58" t="inlineStr">
        <is>
          <t>مربی</t>
        </is>
      </c>
      <c r="AE58" t="n">
        <v>2</v>
      </c>
      <c r="AF58">
        <f>AD58&amp;AE58</f>
        <v/>
      </c>
      <c r="AG58" t="n">
        <v>191</v>
      </c>
    </row>
    <row r="59">
      <c r="W59" s="8" t="n"/>
      <c r="X59" s="8" t="n"/>
      <c r="Y59" s="8" t="n"/>
      <c r="Z59" s="8" t="n"/>
      <c r="AA59" s="8" t="n"/>
      <c r="AB59" s="8" t="n"/>
      <c r="AD59" t="inlineStr">
        <is>
          <t>مربی</t>
        </is>
      </c>
      <c r="AE59" t="n">
        <v>3</v>
      </c>
      <c r="AF59">
        <f>AD59&amp;AE59</f>
        <v/>
      </c>
      <c r="AG59" t="n">
        <v>198</v>
      </c>
    </row>
    <row r="60">
      <c r="W60" s="8" t="n"/>
      <c r="X60" s="8" t="n"/>
      <c r="Y60" s="8" t="n"/>
      <c r="Z60" s="8" t="n"/>
      <c r="AA60" s="8" t="n"/>
      <c r="AB60" s="8" t="n"/>
      <c r="AD60" t="inlineStr">
        <is>
          <t>مربی</t>
        </is>
      </c>
      <c r="AE60" t="n">
        <v>4</v>
      </c>
      <c r="AF60">
        <f>AD60&amp;AE60</f>
        <v/>
      </c>
      <c r="AG60" t="n">
        <v>205</v>
      </c>
    </row>
    <row r="61">
      <c r="W61" s="8" t="n"/>
      <c r="X61" s="8" t="n"/>
      <c r="Y61" s="8" t="n"/>
      <c r="Z61" s="8" t="n"/>
      <c r="AA61" s="8" t="n"/>
      <c r="AB61" s="8" t="n"/>
      <c r="AD61" t="inlineStr">
        <is>
          <t>مربی</t>
        </is>
      </c>
      <c r="AE61" t="n">
        <v>5</v>
      </c>
      <c r="AF61">
        <f>AD61&amp;AE61</f>
        <v/>
      </c>
      <c r="AG61" t="n">
        <v>212</v>
      </c>
    </row>
    <row r="62">
      <c r="W62" s="8" t="n"/>
      <c r="X62" s="8" t="n"/>
      <c r="Y62" s="8" t="n"/>
      <c r="Z62" s="8" t="n"/>
      <c r="AA62" s="8" t="n"/>
      <c r="AB62" s="8" t="n"/>
      <c r="AD62" t="inlineStr">
        <is>
          <t>مربی</t>
        </is>
      </c>
      <c r="AE62" t="n">
        <v>6</v>
      </c>
      <c r="AF62">
        <f>AD62&amp;AE62</f>
        <v/>
      </c>
      <c r="AG62" t="n">
        <v>219</v>
      </c>
    </row>
    <row r="63">
      <c r="W63" s="8" t="n"/>
      <c r="X63" s="8" t="n"/>
      <c r="Y63" s="8" t="n"/>
      <c r="Z63" s="8" t="n"/>
      <c r="AA63" s="8" t="n"/>
      <c r="AB63" s="8" t="n"/>
      <c r="AD63" t="inlineStr">
        <is>
          <t>مربی</t>
        </is>
      </c>
      <c r="AE63" t="n">
        <v>7</v>
      </c>
      <c r="AF63">
        <f>AD63&amp;AE63</f>
        <v/>
      </c>
      <c r="AG63" t="n">
        <v>226</v>
      </c>
    </row>
    <row r="64">
      <c r="W64" s="8" t="n"/>
      <c r="X64" s="8" t="n"/>
      <c r="Y64" s="8" t="n"/>
      <c r="Z64" s="8" t="n"/>
      <c r="AA64" s="8" t="n"/>
      <c r="AB64" s="8" t="n"/>
      <c r="AD64" t="inlineStr">
        <is>
          <t>مربی</t>
        </is>
      </c>
      <c r="AE64" t="n">
        <v>8</v>
      </c>
      <c r="AF64">
        <f>AD64&amp;AE64</f>
        <v/>
      </c>
      <c r="AG64" t="n">
        <v>233</v>
      </c>
    </row>
    <row r="65">
      <c r="W65" s="8" t="n"/>
      <c r="X65" s="8" t="n"/>
      <c r="Y65" s="8" t="n"/>
      <c r="Z65" s="8" t="n"/>
      <c r="AA65" s="8" t="n"/>
      <c r="AB65" s="8" t="n"/>
      <c r="AD65" t="inlineStr">
        <is>
          <t>مربی</t>
        </is>
      </c>
      <c r="AE65" t="n">
        <v>9</v>
      </c>
      <c r="AF65">
        <f>AD65&amp;AE65</f>
        <v/>
      </c>
      <c r="AG65" t="n">
        <v>240</v>
      </c>
    </row>
    <row r="66">
      <c r="W66" s="8" t="n"/>
      <c r="X66" s="8" t="n"/>
      <c r="Y66" s="8" t="n"/>
      <c r="Z66" s="8" t="n"/>
      <c r="AA66" s="8" t="n"/>
      <c r="AB66" s="8" t="n"/>
      <c r="AD66" t="inlineStr">
        <is>
          <t>مربی</t>
        </is>
      </c>
      <c r="AE66" t="n">
        <v>10</v>
      </c>
      <c r="AF66">
        <f>AD66&amp;AE66</f>
        <v/>
      </c>
      <c r="AG66" t="n">
        <v>247</v>
      </c>
    </row>
    <row r="67">
      <c r="W67" s="8" t="n"/>
      <c r="X67" s="8" t="n"/>
      <c r="Y67" s="8" t="n"/>
      <c r="Z67" s="8" t="n"/>
      <c r="AA67" s="8" t="n"/>
      <c r="AB67" s="8" t="n"/>
      <c r="AD67" t="inlineStr">
        <is>
          <t>مربی</t>
        </is>
      </c>
      <c r="AE67" t="n">
        <v>11</v>
      </c>
      <c r="AF67">
        <f>AD67&amp;AE67</f>
        <v/>
      </c>
      <c r="AG67" t="n">
        <v>254</v>
      </c>
    </row>
    <row r="68">
      <c r="W68" s="8" t="n"/>
      <c r="X68" s="8" t="n"/>
      <c r="Y68" s="8" t="n"/>
      <c r="Z68" s="8" t="n"/>
      <c r="AA68" s="8" t="n"/>
      <c r="AB68" s="8" t="n"/>
      <c r="AD68" t="inlineStr">
        <is>
          <t>مربی</t>
        </is>
      </c>
      <c r="AE68" t="n">
        <v>12</v>
      </c>
      <c r="AF68">
        <f>AD68&amp;AE68</f>
        <v/>
      </c>
      <c r="AG68" t="n">
        <v>261</v>
      </c>
    </row>
    <row r="69">
      <c r="W69" s="8" t="n"/>
      <c r="X69" s="8" t="n"/>
      <c r="Y69" s="8" t="n"/>
      <c r="Z69" s="8" t="n"/>
      <c r="AA69" s="8" t="n"/>
      <c r="AB69" s="8" t="n"/>
      <c r="AD69" t="inlineStr">
        <is>
          <t>مربی</t>
        </is>
      </c>
      <c r="AE69" t="n">
        <v>13</v>
      </c>
      <c r="AF69">
        <f>AD69&amp;AE69</f>
        <v/>
      </c>
      <c r="AG69" t="n">
        <v>268</v>
      </c>
    </row>
    <row r="70">
      <c r="W70" s="8" t="n"/>
      <c r="X70" s="8" t="n"/>
      <c r="Y70" s="8" t="n"/>
      <c r="Z70" s="8" t="n"/>
      <c r="AA70" s="8" t="n"/>
      <c r="AB70" s="8" t="n"/>
      <c r="AD70" t="inlineStr">
        <is>
          <t>مربی</t>
        </is>
      </c>
      <c r="AE70" t="n">
        <v>14</v>
      </c>
      <c r="AF70">
        <f>AD70&amp;AE70</f>
        <v/>
      </c>
      <c r="AG70" t="n">
        <v>275</v>
      </c>
    </row>
    <row r="71">
      <c r="W71" s="8" t="n"/>
      <c r="X71" s="8" t="n"/>
      <c r="Y71" s="8" t="n"/>
      <c r="Z71" s="8" t="n"/>
      <c r="AA71" s="8" t="n"/>
      <c r="AB71" s="8" t="n"/>
      <c r="AD71" t="inlineStr">
        <is>
          <t>مربی</t>
        </is>
      </c>
      <c r="AE71" t="n">
        <v>15</v>
      </c>
      <c r="AF71">
        <f>AD71&amp;AE71</f>
        <v/>
      </c>
      <c r="AG71" t="n">
        <v>282</v>
      </c>
    </row>
    <row r="72">
      <c r="W72" s="8" t="n"/>
      <c r="X72" s="8" t="n"/>
      <c r="Y72" s="8" t="n"/>
      <c r="Z72" s="8" t="n"/>
      <c r="AA72" s="8" t="n"/>
      <c r="AB72" s="8" t="n"/>
      <c r="AD72" t="inlineStr">
        <is>
          <t>مربی</t>
        </is>
      </c>
      <c r="AE72" t="n">
        <v>16</v>
      </c>
      <c r="AF72">
        <f>AD72&amp;AE72</f>
        <v/>
      </c>
      <c r="AG72" t="n">
        <v>289</v>
      </c>
    </row>
    <row r="73">
      <c r="W73" s="8" t="n"/>
      <c r="X73" s="8" t="n"/>
      <c r="Y73" s="8" t="n"/>
      <c r="Z73" s="8" t="n"/>
      <c r="AA73" s="8" t="n"/>
      <c r="AB73" s="8" t="n"/>
      <c r="AD73" t="inlineStr">
        <is>
          <t>مربی</t>
        </is>
      </c>
      <c r="AE73" t="n">
        <v>17</v>
      </c>
      <c r="AF73">
        <f>AD73&amp;AE73</f>
        <v/>
      </c>
      <c r="AG73" t="n">
        <v>296</v>
      </c>
    </row>
    <row r="74">
      <c r="W74" s="8" t="n"/>
      <c r="X74" s="8" t="n"/>
      <c r="Y74" s="8" t="n"/>
      <c r="Z74" s="8" t="n"/>
      <c r="AA74" s="8" t="n"/>
      <c r="AB74" s="8" t="n"/>
      <c r="AD74" t="inlineStr">
        <is>
          <t>مربی</t>
        </is>
      </c>
      <c r="AE74" t="n">
        <v>18</v>
      </c>
      <c r="AF74">
        <f>AD74&amp;AE74</f>
        <v/>
      </c>
      <c r="AG74" t="n">
        <v>303</v>
      </c>
    </row>
    <row r="75">
      <c r="W75" s="8" t="n"/>
      <c r="X75" s="8" t="n"/>
      <c r="Y75" s="8" t="n"/>
      <c r="Z75" s="8" t="n"/>
      <c r="AA75" s="8" t="n"/>
      <c r="AB75" s="8" t="n"/>
      <c r="AD75" t="inlineStr">
        <is>
          <t>مربی</t>
        </is>
      </c>
      <c r="AE75" t="n">
        <v>19</v>
      </c>
      <c r="AF75">
        <f>AD75&amp;AE75</f>
        <v/>
      </c>
      <c r="AG75" t="n">
        <v>310</v>
      </c>
    </row>
    <row r="76">
      <c r="W76" s="8" t="n"/>
      <c r="X76" s="8" t="n"/>
      <c r="Y76" s="8" t="n"/>
      <c r="Z76" s="8" t="n"/>
      <c r="AA76" s="8" t="n"/>
      <c r="AB76" s="8" t="n"/>
      <c r="AD76" t="inlineStr">
        <is>
          <t>مربی</t>
        </is>
      </c>
      <c r="AE76" t="n">
        <v>20</v>
      </c>
      <c r="AF76">
        <f>AD76&amp;AE76</f>
        <v/>
      </c>
      <c r="AG76" t="n">
        <v>317</v>
      </c>
    </row>
    <row r="77">
      <c r="W77" s="8" t="n"/>
      <c r="X77" s="8" t="n"/>
      <c r="Y77" s="8" t="n"/>
      <c r="Z77" s="8" t="n"/>
      <c r="AA77" s="8" t="n"/>
      <c r="AB77" s="8" t="n"/>
      <c r="AD77" t="inlineStr">
        <is>
          <t>مربی</t>
        </is>
      </c>
      <c r="AE77" t="n">
        <v>21</v>
      </c>
      <c r="AF77">
        <f>AD77&amp;AE77</f>
        <v/>
      </c>
      <c r="AG77" t="n">
        <v>324</v>
      </c>
    </row>
    <row r="78">
      <c r="W78" s="8" t="n"/>
      <c r="X78" s="8" t="n"/>
      <c r="Y78" s="8" t="n"/>
      <c r="Z78" s="8" t="n"/>
      <c r="AA78" s="8" t="n"/>
      <c r="AB78" s="8" t="n"/>
      <c r="AD78" t="inlineStr">
        <is>
          <t>مربی</t>
        </is>
      </c>
      <c r="AE78" t="n">
        <v>22</v>
      </c>
      <c r="AF78">
        <f>AD78&amp;AE78</f>
        <v/>
      </c>
      <c r="AG78" t="n">
        <v>331</v>
      </c>
    </row>
    <row r="79">
      <c r="W79" s="8" t="n"/>
      <c r="X79" s="8" t="n"/>
      <c r="Y79" s="8" t="n"/>
      <c r="Z79" s="8" t="n"/>
      <c r="AA79" s="8" t="n"/>
      <c r="AB79" s="8" t="n"/>
      <c r="AD79" t="inlineStr">
        <is>
          <t>مربی</t>
        </is>
      </c>
      <c r="AE79" t="n">
        <v>23</v>
      </c>
      <c r="AF79">
        <f>AD79&amp;AE79</f>
        <v/>
      </c>
      <c r="AG79" t="n">
        <v>338</v>
      </c>
    </row>
    <row r="80">
      <c r="W80" s="8" t="n"/>
      <c r="X80" s="8" t="n"/>
      <c r="Y80" s="8" t="n"/>
      <c r="Z80" s="8" t="n"/>
      <c r="AA80" s="8" t="n"/>
      <c r="AB80" s="8" t="n"/>
      <c r="AD80" t="inlineStr">
        <is>
          <t>مربی</t>
        </is>
      </c>
      <c r="AE80" t="n">
        <v>24</v>
      </c>
      <c r="AF80">
        <f>AD80&amp;AE80</f>
        <v/>
      </c>
      <c r="AG80" t="n">
        <v>345</v>
      </c>
    </row>
    <row r="81">
      <c r="W81" s="8" t="n"/>
      <c r="X81" s="8" t="n"/>
      <c r="Y81" s="8" t="n"/>
      <c r="Z81" s="8" t="n"/>
      <c r="AA81" s="8" t="n"/>
      <c r="AB81" s="8" t="n"/>
      <c r="AD81" t="inlineStr">
        <is>
          <t>مربی</t>
        </is>
      </c>
      <c r="AE81" t="n">
        <v>25</v>
      </c>
      <c r="AF81">
        <f>AD81&amp;AE81</f>
        <v/>
      </c>
      <c r="AG81" t="n">
        <v>352</v>
      </c>
    </row>
    <row r="82">
      <c r="W82" s="8" t="n"/>
      <c r="X82" s="8" t="n"/>
      <c r="Y82" s="8" t="n"/>
      <c r="Z82" s="8" t="n"/>
      <c r="AA82" s="8" t="n"/>
      <c r="AB82" s="8" t="n"/>
      <c r="AD82" t="inlineStr">
        <is>
          <t>مربی</t>
        </is>
      </c>
      <c r="AE82" t="n">
        <v>26</v>
      </c>
      <c r="AF82">
        <f>AD82&amp;AE82</f>
        <v/>
      </c>
      <c r="AG82" t="n">
        <v>359</v>
      </c>
    </row>
    <row r="83">
      <c r="W83" s="8" t="n"/>
      <c r="X83" s="8" t="n"/>
      <c r="Y83" s="8" t="n"/>
      <c r="Z83" s="8" t="n"/>
      <c r="AA83" s="8" t="n"/>
      <c r="AB83" s="8" t="n"/>
      <c r="AD83" t="inlineStr">
        <is>
          <t>مربی</t>
        </is>
      </c>
      <c r="AE83" t="n">
        <v>27</v>
      </c>
      <c r="AF83">
        <f>AD83&amp;AE83</f>
        <v/>
      </c>
      <c r="AG83" t="n">
        <v>366</v>
      </c>
    </row>
    <row r="84">
      <c r="W84" s="8" t="n"/>
      <c r="X84" s="8" t="n"/>
      <c r="Y84" s="8" t="n"/>
      <c r="Z84" s="8" t="n"/>
      <c r="AA84" s="8" t="n"/>
      <c r="AB84" s="8" t="n"/>
      <c r="AD84" t="inlineStr">
        <is>
          <t>مربی</t>
        </is>
      </c>
      <c r="AE84" t="n">
        <v>28</v>
      </c>
      <c r="AF84">
        <f>AD84&amp;AE84</f>
        <v/>
      </c>
      <c r="AG84" t="n">
        <v>373</v>
      </c>
    </row>
    <row r="85">
      <c r="W85" s="8" t="n"/>
      <c r="X85" s="8" t="n"/>
      <c r="Y85" s="8" t="n"/>
      <c r="Z85" s="8" t="n"/>
      <c r="AA85" s="8" t="n"/>
      <c r="AB85" s="8" t="n"/>
      <c r="AD85" t="inlineStr">
        <is>
          <t>مربی</t>
        </is>
      </c>
      <c r="AE85" t="n">
        <v>29</v>
      </c>
      <c r="AF85">
        <f>AD85&amp;AE85</f>
        <v/>
      </c>
      <c r="AG85" t="n">
        <v>380</v>
      </c>
    </row>
    <row r="86">
      <c r="W86" s="8" t="n"/>
      <c r="X86" s="8" t="n"/>
      <c r="Y86" s="8" t="n"/>
      <c r="Z86" s="8" t="n"/>
      <c r="AA86" s="8" t="n"/>
      <c r="AB86" s="8" t="n"/>
      <c r="AD86" t="inlineStr">
        <is>
          <t>مربی</t>
        </is>
      </c>
      <c r="AE86" t="n">
        <v>30</v>
      </c>
      <c r="AF86">
        <f>AD86&amp;AE86</f>
        <v/>
      </c>
      <c r="AG86" t="n">
        <v>387</v>
      </c>
    </row>
    <row r="87">
      <c r="W87" s="8" t="n"/>
      <c r="X87" s="8" t="n"/>
      <c r="Y87" s="8" t="n"/>
      <c r="Z87" s="8" t="n"/>
      <c r="AA87" s="8" t="n"/>
      <c r="AB87" s="8" t="n"/>
      <c r="AD87" t="inlineStr">
        <is>
          <t>مربی</t>
        </is>
      </c>
      <c r="AE87" t="n">
        <v>31</v>
      </c>
      <c r="AF87">
        <f>AD87&amp;AE87</f>
        <v/>
      </c>
      <c r="AG87" t="n">
        <v>394</v>
      </c>
    </row>
    <row r="88">
      <c r="W88" s="8" t="n"/>
      <c r="X88" s="8" t="n"/>
      <c r="Y88" s="8" t="n"/>
      <c r="Z88" s="8" t="n"/>
      <c r="AA88" s="8" t="n"/>
      <c r="AB88" s="8" t="n"/>
      <c r="AD88" t="inlineStr">
        <is>
          <t>مربی</t>
        </is>
      </c>
      <c r="AE88" t="n">
        <v>32</v>
      </c>
      <c r="AF88">
        <f>AD88&amp;AE88</f>
        <v/>
      </c>
      <c r="AG88" t="n">
        <v>401</v>
      </c>
    </row>
    <row r="89">
      <c r="W89" s="8" t="n"/>
      <c r="X89" s="8" t="n"/>
      <c r="Y89" s="8" t="n"/>
      <c r="Z89" s="8" t="n"/>
      <c r="AA89" s="8" t="n"/>
      <c r="AB89" s="8" t="n"/>
      <c r="AD89" t="inlineStr">
        <is>
          <t>مربی</t>
        </is>
      </c>
      <c r="AE89" t="n">
        <v>33</v>
      </c>
      <c r="AF89">
        <f>AD89&amp;AE89</f>
        <v/>
      </c>
      <c r="AG89" t="n">
        <v>408</v>
      </c>
    </row>
    <row r="90">
      <c r="W90" s="8" t="n"/>
      <c r="X90" s="8" t="n"/>
      <c r="Y90" s="8" t="n"/>
      <c r="Z90" s="8" t="n"/>
      <c r="AA90" s="8" t="n"/>
      <c r="AB90" s="8" t="n"/>
      <c r="AD90" t="inlineStr">
        <is>
          <t>مربی</t>
        </is>
      </c>
      <c r="AE90" t="n">
        <v>34</v>
      </c>
      <c r="AF90">
        <f>AD90&amp;AE90</f>
        <v/>
      </c>
      <c r="AG90" t="n">
        <v>415</v>
      </c>
    </row>
    <row r="91">
      <c r="W91" s="8" t="n"/>
      <c r="X91" s="8" t="n"/>
      <c r="Y91" s="8" t="n"/>
      <c r="Z91" s="8" t="n"/>
      <c r="AA91" s="8" t="n"/>
      <c r="AB91" s="8" t="n"/>
      <c r="AD91" t="inlineStr">
        <is>
          <t>مربی</t>
        </is>
      </c>
      <c r="AE91" t="n">
        <v>35</v>
      </c>
      <c r="AF91">
        <f>AD91&amp;AE91</f>
        <v/>
      </c>
      <c r="AG91" t="n">
        <v>422</v>
      </c>
    </row>
    <row r="92">
      <c r="W92" s="8" t="n"/>
      <c r="X92" s="8" t="n"/>
      <c r="Y92" s="8" t="n"/>
      <c r="Z92" s="8" t="n"/>
      <c r="AA92" s="8" t="n"/>
      <c r="AB92" s="8" t="n"/>
      <c r="AD92" t="inlineStr">
        <is>
          <t>مربی</t>
        </is>
      </c>
      <c r="AE92" t="n">
        <v>36</v>
      </c>
      <c r="AF92">
        <f>AD92&amp;AE92</f>
        <v/>
      </c>
      <c r="AG92" t="n">
        <v>429</v>
      </c>
    </row>
    <row r="93">
      <c r="W93" s="8" t="n"/>
      <c r="X93" s="8" t="n"/>
      <c r="Y93" s="8" t="n"/>
      <c r="Z93" s="8" t="n"/>
      <c r="AA93" s="8" t="n"/>
      <c r="AB93" s="8" t="n"/>
      <c r="AD93" t="inlineStr">
        <is>
          <t>مربی</t>
        </is>
      </c>
      <c r="AE93" t="n">
        <v>37</v>
      </c>
      <c r="AF93">
        <f>AD93&amp;AE93</f>
        <v/>
      </c>
      <c r="AG93" t="n">
        <v>436</v>
      </c>
    </row>
    <row r="94">
      <c r="W94" s="8" t="n"/>
      <c r="X94" s="8" t="n"/>
      <c r="Y94" s="8" t="n"/>
      <c r="Z94" s="8" t="n"/>
      <c r="AA94" s="8" t="n"/>
      <c r="AB94" s="8" t="n"/>
      <c r="AD94" t="inlineStr">
        <is>
          <t>مربی</t>
        </is>
      </c>
      <c r="AE94" t="n">
        <v>38</v>
      </c>
      <c r="AF94">
        <f>AD94&amp;AE94</f>
        <v/>
      </c>
      <c r="AG94" t="n">
        <v>443</v>
      </c>
    </row>
    <row r="95">
      <c r="W95" s="8" t="n"/>
      <c r="X95" s="8" t="n"/>
      <c r="Y95" s="8" t="n"/>
      <c r="Z95" s="8" t="n"/>
      <c r="AA95" s="8" t="n"/>
      <c r="AB95" s="8" t="n"/>
      <c r="AD95" t="inlineStr">
        <is>
          <t>مربی</t>
        </is>
      </c>
      <c r="AE95" t="n">
        <v>39</v>
      </c>
      <c r="AF95">
        <f>AD95&amp;AE95</f>
        <v/>
      </c>
      <c r="AG95" t="n">
        <v>450</v>
      </c>
    </row>
    <row r="96">
      <c r="W96" s="8" t="n"/>
      <c r="X96" s="8" t="n"/>
      <c r="Y96" s="8" t="n"/>
      <c r="Z96" s="8" t="n"/>
      <c r="AA96" s="8" t="n"/>
      <c r="AB96" s="8" t="n"/>
      <c r="AD96" t="inlineStr">
        <is>
          <t>مربی</t>
        </is>
      </c>
      <c r="AE96" t="n">
        <v>40</v>
      </c>
      <c r="AF96">
        <f>AD96&amp;AE96</f>
        <v/>
      </c>
      <c r="AG96" t="n">
        <v>457</v>
      </c>
    </row>
    <row r="97">
      <c r="W97" s="8" t="n"/>
      <c r="X97" s="8" t="n"/>
      <c r="Y97" s="8" t="n"/>
      <c r="Z97" s="8" t="n"/>
      <c r="AA97" s="8" t="n"/>
      <c r="AB97" s="8" t="n"/>
      <c r="AD97" t="inlineStr">
        <is>
          <t>مربی</t>
        </is>
      </c>
      <c r="AE97" t="n">
        <v>41</v>
      </c>
      <c r="AF97">
        <f>AD97&amp;AE97</f>
        <v/>
      </c>
      <c r="AG97" t="n">
        <v>464</v>
      </c>
    </row>
    <row r="98">
      <c r="W98" s="8" t="n"/>
      <c r="X98" s="8" t="n"/>
      <c r="Y98" s="8" t="n"/>
      <c r="Z98" s="8" t="n"/>
      <c r="AA98" s="8" t="n"/>
      <c r="AB98" s="8" t="n"/>
      <c r="AD98" t="inlineStr">
        <is>
          <t>مربی</t>
        </is>
      </c>
      <c r="AE98" t="n">
        <v>42</v>
      </c>
      <c r="AF98">
        <f>AD98&amp;AE98</f>
        <v/>
      </c>
      <c r="AG98" t="n">
        <v>471</v>
      </c>
    </row>
    <row r="99">
      <c r="W99" s="8" t="n"/>
      <c r="X99" s="8" t="n"/>
      <c r="Y99" s="8" t="n"/>
      <c r="Z99" s="8" t="n"/>
      <c r="AA99" s="8" t="n"/>
      <c r="AB99" s="8" t="n"/>
      <c r="AD99" t="inlineStr">
        <is>
          <t>مربی</t>
        </is>
      </c>
      <c r="AE99" t="n">
        <v>43</v>
      </c>
      <c r="AF99">
        <f>AD99&amp;AE99</f>
        <v/>
      </c>
      <c r="AG99" t="n">
        <v>478</v>
      </c>
    </row>
    <row r="100">
      <c r="W100" s="8" t="n"/>
      <c r="X100" s="8" t="n"/>
      <c r="Y100" s="8" t="n"/>
      <c r="Z100" s="8" t="n"/>
      <c r="AA100" s="8" t="n"/>
      <c r="AB100" s="8" t="n"/>
      <c r="AD100" t="inlineStr">
        <is>
          <t>مربی</t>
        </is>
      </c>
      <c r="AE100" t="n">
        <v>44</v>
      </c>
      <c r="AF100">
        <f>AD100&amp;AE100</f>
        <v/>
      </c>
      <c r="AG100" t="n">
        <v>485</v>
      </c>
    </row>
    <row r="101">
      <c r="W101" s="8" t="n"/>
      <c r="X101" s="8" t="n"/>
      <c r="Y101" s="8" t="n"/>
      <c r="Z101" s="8" t="n"/>
      <c r="AA101" s="8" t="n"/>
      <c r="AB101" s="8" t="n"/>
      <c r="AD101" t="inlineStr">
        <is>
          <t>مربی</t>
        </is>
      </c>
      <c r="AE101" t="n">
        <v>45</v>
      </c>
      <c r="AF101">
        <f>AD101&amp;AE101</f>
        <v/>
      </c>
      <c r="AG101" t="n">
        <v>492</v>
      </c>
    </row>
    <row r="102">
      <c r="W102" s="8" t="n"/>
      <c r="X102" s="8" t="n"/>
      <c r="Y102" s="8" t="n"/>
      <c r="Z102" s="8" t="n"/>
      <c r="AA102" s="8" t="n"/>
      <c r="AB102" s="8" t="n"/>
      <c r="AD102" t="inlineStr">
        <is>
          <t>مربی</t>
        </is>
      </c>
      <c r="AE102" t="n">
        <v>46</v>
      </c>
      <c r="AF102">
        <f>AD102&amp;AE102</f>
        <v/>
      </c>
      <c r="AG102" t="n">
        <v>499</v>
      </c>
    </row>
    <row r="103">
      <c r="W103" s="8" t="n"/>
      <c r="X103" s="8" t="n"/>
      <c r="Y103" s="8" t="n"/>
      <c r="Z103" s="8" t="n"/>
      <c r="AA103" s="8" t="n"/>
      <c r="AB103" s="8" t="n"/>
      <c r="AD103" t="inlineStr">
        <is>
          <t>مربی</t>
        </is>
      </c>
      <c r="AE103" t="n">
        <v>47</v>
      </c>
      <c r="AF103">
        <f>AD103&amp;AE103</f>
        <v/>
      </c>
      <c r="AG103" t="n">
        <v>506</v>
      </c>
    </row>
    <row r="104">
      <c r="W104" s="8" t="n"/>
      <c r="X104" s="8" t="n"/>
      <c r="Y104" s="8" t="n"/>
      <c r="Z104" s="8" t="n"/>
      <c r="AA104" s="8" t="n"/>
      <c r="AB104" s="8" t="n"/>
      <c r="AD104" t="inlineStr">
        <is>
          <t>مربی</t>
        </is>
      </c>
      <c r="AE104" t="n">
        <v>48</v>
      </c>
      <c r="AF104">
        <f>AD104&amp;AE104</f>
        <v/>
      </c>
      <c r="AG104" t="n">
        <v>513</v>
      </c>
    </row>
    <row r="105">
      <c r="W105" s="8" t="n"/>
      <c r="X105" s="8" t="n"/>
      <c r="Y105" s="8" t="n"/>
      <c r="Z105" s="8" t="n"/>
      <c r="AA105" s="8" t="n"/>
      <c r="AB105" s="8" t="n"/>
      <c r="AD105" t="inlineStr">
        <is>
          <t>مربی</t>
        </is>
      </c>
      <c r="AE105" t="n">
        <v>49</v>
      </c>
      <c r="AF105">
        <f>AD105&amp;AE105</f>
        <v/>
      </c>
      <c r="AG105" t="n">
        <v>520</v>
      </c>
    </row>
    <row r="106">
      <c r="W106" s="8" t="n"/>
      <c r="X106" s="8" t="n"/>
      <c r="Y106" s="8" t="n"/>
      <c r="Z106" s="8" t="n"/>
      <c r="AA106" s="8" t="n"/>
      <c r="AB106" s="8" t="n"/>
      <c r="AD106" t="inlineStr">
        <is>
          <t>مربی</t>
        </is>
      </c>
      <c r="AE106" t="n">
        <v>50</v>
      </c>
      <c r="AF106">
        <f>AD106&amp;AE106</f>
        <v/>
      </c>
      <c r="AG106" t="n">
        <v>527</v>
      </c>
    </row>
    <row r="107">
      <c r="W107" s="8" t="n"/>
      <c r="X107" s="8" t="n"/>
      <c r="Y107" s="8" t="n"/>
      <c r="Z107" s="8" t="n"/>
      <c r="AA107" s="8" t="n"/>
      <c r="AB107" s="8" t="n"/>
      <c r="AD107" t="inlineStr">
        <is>
          <t>مربی</t>
        </is>
      </c>
      <c r="AE107" t="n">
        <v>51</v>
      </c>
      <c r="AF107">
        <f>AD107&amp;AE107</f>
        <v/>
      </c>
      <c r="AG107" t="n">
        <v>534</v>
      </c>
    </row>
    <row r="108">
      <c r="W108" s="8" t="n"/>
      <c r="X108" s="8" t="n"/>
      <c r="Y108" s="8" t="n"/>
      <c r="Z108" s="8" t="n"/>
      <c r="AA108" s="8" t="n"/>
      <c r="AB108" s="8" t="n"/>
      <c r="AD108" t="inlineStr">
        <is>
          <t>مربی</t>
        </is>
      </c>
      <c r="AE108" t="n">
        <v>52</v>
      </c>
      <c r="AF108">
        <f>AD108&amp;AE108</f>
        <v/>
      </c>
      <c r="AG108" t="n">
        <v>541</v>
      </c>
    </row>
    <row r="109">
      <c r="W109" s="8" t="n"/>
      <c r="X109" s="8" t="n"/>
      <c r="Y109" s="8" t="n"/>
      <c r="Z109" s="8" t="n"/>
      <c r="AA109" s="8" t="n"/>
      <c r="AB109" s="8" t="n"/>
      <c r="AD109" t="inlineStr">
        <is>
          <t>مربی</t>
        </is>
      </c>
      <c r="AE109" t="n">
        <v>53</v>
      </c>
      <c r="AF109">
        <f>AD109&amp;AE109</f>
        <v/>
      </c>
      <c r="AG109" t="n">
        <v>548</v>
      </c>
    </row>
    <row r="110">
      <c r="W110" s="8" t="n"/>
      <c r="X110" s="8" t="n"/>
      <c r="Y110" s="8" t="n"/>
      <c r="Z110" s="8" t="n"/>
      <c r="AA110" s="8" t="n"/>
      <c r="AB110" s="8" t="n"/>
      <c r="AD110" t="inlineStr">
        <is>
          <t>استادیار</t>
        </is>
      </c>
      <c r="AE110" t="n">
        <v>1</v>
      </c>
      <c r="AF110">
        <f>AD110&amp;AE110</f>
        <v/>
      </c>
      <c r="AG110" t="n">
        <v>228</v>
      </c>
    </row>
    <row r="111">
      <c r="W111" s="8" t="n"/>
      <c r="X111" s="8" t="n"/>
      <c r="Y111" s="8" t="n"/>
      <c r="Z111" s="8" t="n"/>
      <c r="AA111" s="8" t="n"/>
      <c r="AB111" s="8" t="n"/>
      <c r="AD111" t="inlineStr">
        <is>
          <t>استادیار</t>
        </is>
      </c>
      <c r="AE111" t="n">
        <v>2</v>
      </c>
      <c r="AF111">
        <f>AD111&amp;AE111</f>
        <v/>
      </c>
      <c r="AG111" t="n">
        <v>235</v>
      </c>
    </row>
    <row r="112">
      <c r="W112" s="8" t="n"/>
      <c r="X112" s="8" t="n"/>
      <c r="Y112" s="8" t="n"/>
      <c r="Z112" s="8" t="n"/>
      <c r="AA112" s="8" t="n"/>
      <c r="AB112" s="8" t="n"/>
      <c r="AD112" t="inlineStr">
        <is>
          <t>استادیار</t>
        </is>
      </c>
      <c r="AE112" t="n">
        <v>3</v>
      </c>
      <c r="AF112">
        <f>AD112&amp;AE112</f>
        <v/>
      </c>
      <c r="AG112" t="n">
        <v>242</v>
      </c>
    </row>
    <row r="113">
      <c r="W113" s="8" t="n"/>
      <c r="X113" s="8" t="n"/>
      <c r="Y113" s="8" t="n"/>
      <c r="Z113" s="8" t="n"/>
      <c r="AA113" s="8" t="n"/>
      <c r="AB113" s="8" t="n"/>
      <c r="AD113" t="inlineStr">
        <is>
          <t>استادیار</t>
        </is>
      </c>
      <c r="AE113" t="n">
        <v>4</v>
      </c>
      <c r="AF113">
        <f>AD113&amp;AE113</f>
        <v/>
      </c>
      <c r="AG113" t="n">
        <v>249</v>
      </c>
    </row>
    <row r="114">
      <c r="W114" s="8" t="n"/>
      <c r="X114" s="8" t="n"/>
      <c r="Y114" s="8" t="n"/>
      <c r="Z114" s="8" t="n"/>
      <c r="AA114" s="8" t="n"/>
      <c r="AB114" s="8" t="n"/>
      <c r="AD114" t="inlineStr">
        <is>
          <t>استادیار</t>
        </is>
      </c>
      <c r="AE114" t="n">
        <v>5</v>
      </c>
      <c r="AF114">
        <f>AD114&amp;AE114</f>
        <v/>
      </c>
      <c r="AG114" t="n">
        <v>256</v>
      </c>
    </row>
    <row r="115">
      <c r="W115" s="8" t="n"/>
      <c r="X115" s="8" t="n"/>
      <c r="Y115" s="8" t="n"/>
      <c r="Z115" s="8" t="n"/>
      <c r="AA115" s="8" t="n"/>
      <c r="AB115" s="8" t="n"/>
      <c r="AD115" t="inlineStr">
        <is>
          <t>استادیار</t>
        </is>
      </c>
      <c r="AE115" t="n">
        <v>6</v>
      </c>
      <c r="AF115">
        <f>AD115&amp;AE115</f>
        <v/>
      </c>
      <c r="AG115" t="n">
        <v>263</v>
      </c>
    </row>
    <row r="116">
      <c r="W116" s="8" t="n"/>
      <c r="X116" s="8" t="n"/>
      <c r="Y116" s="8" t="n"/>
      <c r="Z116" s="8" t="n"/>
      <c r="AA116" s="8" t="n"/>
      <c r="AB116" s="8" t="n"/>
      <c r="AD116" t="inlineStr">
        <is>
          <t>استادیار</t>
        </is>
      </c>
      <c r="AE116" t="n">
        <v>7</v>
      </c>
      <c r="AF116">
        <f>AD116&amp;AE116</f>
        <v/>
      </c>
      <c r="AG116" t="n">
        <v>270</v>
      </c>
    </row>
    <row r="117">
      <c r="W117" s="8" t="n"/>
      <c r="X117" s="8" t="n"/>
      <c r="Y117" s="8" t="n"/>
      <c r="Z117" s="8" t="n"/>
      <c r="AA117" s="8" t="n"/>
      <c r="AB117" s="8" t="n"/>
      <c r="AD117" t="inlineStr">
        <is>
          <t>استادیار</t>
        </is>
      </c>
      <c r="AE117" t="n">
        <v>8</v>
      </c>
      <c r="AF117">
        <f>AD117&amp;AE117</f>
        <v/>
      </c>
      <c r="AG117" t="n">
        <v>277</v>
      </c>
    </row>
    <row r="118">
      <c r="W118" s="8" t="n"/>
      <c r="X118" s="8" t="n"/>
      <c r="Y118" s="8" t="n"/>
      <c r="Z118" s="8" t="n"/>
      <c r="AA118" s="8" t="n"/>
      <c r="AB118" s="8" t="n"/>
      <c r="AD118" t="inlineStr">
        <is>
          <t>استادیار</t>
        </is>
      </c>
      <c r="AE118" t="n">
        <v>9</v>
      </c>
      <c r="AF118">
        <f>AD118&amp;AE118</f>
        <v/>
      </c>
      <c r="AG118" t="n">
        <v>284</v>
      </c>
    </row>
    <row r="119">
      <c r="W119" s="8" t="n"/>
      <c r="X119" s="8" t="n"/>
      <c r="Y119" s="8" t="n"/>
      <c r="Z119" s="8" t="n"/>
      <c r="AA119" s="8" t="n"/>
      <c r="AB119" s="8" t="n"/>
      <c r="AD119" t="inlineStr">
        <is>
          <t>استادیار</t>
        </is>
      </c>
      <c r="AE119" t="n">
        <v>10</v>
      </c>
      <c r="AF119">
        <f>AD119&amp;AE119</f>
        <v/>
      </c>
      <c r="AG119" t="n">
        <v>291</v>
      </c>
    </row>
    <row r="120">
      <c r="W120" s="8" t="n"/>
      <c r="X120" s="8" t="n"/>
      <c r="Y120" s="8" t="n"/>
      <c r="Z120" s="8" t="n"/>
      <c r="AA120" s="8" t="n"/>
      <c r="AB120" s="8" t="n"/>
      <c r="AD120" t="inlineStr">
        <is>
          <t>استادیار</t>
        </is>
      </c>
      <c r="AE120" t="n">
        <v>11</v>
      </c>
      <c r="AF120">
        <f>AD120&amp;AE120</f>
        <v/>
      </c>
      <c r="AG120" t="n">
        <v>298</v>
      </c>
    </row>
    <row r="121">
      <c r="W121" s="8" t="n"/>
      <c r="X121" s="8" t="n"/>
      <c r="Y121" s="8" t="n"/>
      <c r="Z121" s="8" t="n"/>
      <c r="AA121" s="8" t="n"/>
      <c r="AB121" s="8" t="n"/>
      <c r="AD121" t="inlineStr">
        <is>
          <t>استادیار</t>
        </is>
      </c>
      <c r="AE121" t="n">
        <v>12</v>
      </c>
      <c r="AF121">
        <f>AD121&amp;AE121</f>
        <v/>
      </c>
      <c r="AG121" t="n">
        <v>305</v>
      </c>
    </row>
    <row r="122">
      <c r="W122" s="8" t="n"/>
      <c r="X122" s="8" t="n"/>
      <c r="Y122" s="8" t="n"/>
      <c r="Z122" s="8" t="n"/>
      <c r="AA122" s="8" t="n"/>
      <c r="AB122" s="8" t="n"/>
      <c r="AD122" t="inlineStr">
        <is>
          <t>استادیار</t>
        </is>
      </c>
      <c r="AE122" t="n">
        <v>13</v>
      </c>
      <c r="AF122">
        <f>AD122&amp;AE122</f>
        <v/>
      </c>
      <c r="AG122" t="n">
        <v>312</v>
      </c>
    </row>
    <row r="123">
      <c r="W123" s="8" t="n"/>
      <c r="X123" s="8" t="n"/>
      <c r="Y123" s="8" t="n"/>
      <c r="Z123" s="8" t="n"/>
      <c r="AA123" s="8" t="n"/>
      <c r="AB123" s="8" t="n"/>
      <c r="AD123" t="inlineStr">
        <is>
          <t>استادیار</t>
        </is>
      </c>
      <c r="AE123" t="n">
        <v>14</v>
      </c>
      <c r="AF123">
        <f>AD123&amp;AE123</f>
        <v/>
      </c>
      <c r="AG123" t="n">
        <v>319</v>
      </c>
    </row>
    <row r="124">
      <c r="W124" s="8" t="n"/>
      <c r="X124" s="8" t="n"/>
      <c r="Y124" s="8" t="n"/>
      <c r="Z124" s="8" t="n"/>
      <c r="AA124" s="8" t="n"/>
      <c r="AB124" s="8" t="n"/>
      <c r="AD124" t="inlineStr">
        <is>
          <t>استادیار</t>
        </is>
      </c>
      <c r="AE124" t="n">
        <v>15</v>
      </c>
      <c r="AF124">
        <f>AD124&amp;AE124</f>
        <v/>
      </c>
      <c r="AG124" t="n">
        <v>326</v>
      </c>
    </row>
    <row r="125">
      <c r="W125" s="8" t="n"/>
      <c r="X125" s="8" t="n"/>
      <c r="Y125" s="8" t="n"/>
      <c r="Z125" s="8" t="n"/>
      <c r="AA125" s="8" t="n"/>
      <c r="AB125" s="8" t="n"/>
      <c r="AD125" t="inlineStr">
        <is>
          <t>استادیار</t>
        </is>
      </c>
      <c r="AE125" t="n">
        <v>16</v>
      </c>
      <c r="AF125">
        <f>AD125&amp;AE125</f>
        <v/>
      </c>
      <c r="AG125" t="n">
        <v>333</v>
      </c>
    </row>
    <row r="126">
      <c r="W126" s="8" t="n"/>
      <c r="X126" s="8" t="n"/>
      <c r="Y126" s="8" t="n"/>
      <c r="Z126" s="8" t="n"/>
      <c r="AA126" s="8" t="n"/>
      <c r="AB126" s="8" t="n"/>
      <c r="AD126" t="inlineStr">
        <is>
          <t>استادیار</t>
        </is>
      </c>
      <c r="AE126" t="n">
        <v>17</v>
      </c>
      <c r="AF126">
        <f>AD126&amp;AE126</f>
        <v/>
      </c>
      <c r="AG126" t="n">
        <v>340</v>
      </c>
    </row>
    <row r="127">
      <c r="W127" s="8" t="n"/>
      <c r="X127" s="8" t="n"/>
      <c r="Y127" s="8" t="n"/>
      <c r="Z127" s="8" t="n"/>
      <c r="AA127" s="8" t="n"/>
      <c r="AB127" s="8" t="n"/>
      <c r="AD127" t="inlineStr">
        <is>
          <t>استادیار</t>
        </is>
      </c>
      <c r="AE127" t="n">
        <v>18</v>
      </c>
      <c r="AF127">
        <f>AD127&amp;AE127</f>
        <v/>
      </c>
      <c r="AG127" t="n">
        <v>347</v>
      </c>
    </row>
    <row r="128">
      <c r="W128" s="8" t="n"/>
      <c r="X128" s="8" t="n"/>
      <c r="Y128" s="8" t="n"/>
      <c r="Z128" s="8" t="n"/>
      <c r="AA128" s="8" t="n"/>
      <c r="AB128" s="8" t="n"/>
      <c r="AD128" t="inlineStr">
        <is>
          <t>استادیار</t>
        </is>
      </c>
      <c r="AE128" t="n">
        <v>19</v>
      </c>
      <c r="AF128">
        <f>AD128&amp;AE128</f>
        <v/>
      </c>
      <c r="AG128" t="n">
        <v>354</v>
      </c>
    </row>
    <row r="129">
      <c r="W129" s="8" t="n"/>
      <c r="X129" s="8" t="n"/>
      <c r="Y129" s="8" t="n"/>
      <c r="Z129" s="8" t="n"/>
      <c r="AA129" s="8" t="n"/>
      <c r="AB129" s="8" t="n"/>
      <c r="AD129" t="inlineStr">
        <is>
          <t>استادیار</t>
        </is>
      </c>
      <c r="AE129" t="n">
        <v>20</v>
      </c>
      <c r="AF129">
        <f>AD129&amp;AE129</f>
        <v/>
      </c>
      <c r="AG129" t="n">
        <v>361</v>
      </c>
    </row>
    <row r="130">
      <c r="W130" s="8" t="n"/>
      <c r="X130" s="8" t="n"/>
      <c r="Y130" s="8" t="n"/>
      <c r="Z130" s="8" t="n"/>
      <c r="AA130" s="8" t="n"/>
      <c r="AB130" s="8" t="n"/>
      <c r="AD130" t="inlineStr">
        <is>
          <t>استادیار</t>
        </is>
      </c>
      <c r="AE130" t="n">
        <v>21</v>
      </c>
      <c r="AF130">
        <f>AD130&amp;AE130</f>
        <v/>
      </c>
      <c r="AG130" t="n">
        <v>368</v>
      </c>
    </row>
    <row r="131">
      <c r="W131" s="8" t="n"/>
      <c r="X131" s="8" t="n"/>
      <c r="Y131" s="8" t="n"/>
      <c r="Z131" s="8" t="n"/>
      <c r="AA131" s="8" t="n"/>
      <c r="AB131" s="8" t="n"/>
      <c r="AD131" t="inlineStr">
        <is>
          <t>استادیار</t>
        </is>
      </c>
      <c r="AE131" t="n">
        <v>22</v>
      </c>
      <c r="AF131">
        <f>AD131&amp;AE131</f>
        <v/>
      </c>
      <c r="AG131" t="n">
        <v>375</v>
      </c>
    </row>
    <row r="132">
      <c r="W132" s="8" t="n"/>
      <c r="X132" s="8" t="n"/>
      <c r="Y132" s="8" t="n"/>
      <c r="Z132" s="8" t="n"/>
      <c r="AA132" s="8" t="n"/>
      <c r="AB132" s="8" t="n"/>
      <c r="AD132" t="inlineStr">
        <is>
          <t>استادیار</t>
        </is>
      </c>
      <c r="AE132" t="n">
        <v>23</v>
      </c>
      <c r="AF132">
        <f>AD132&amp;AE132</f>
        <v/>
      </c>
      <c r="AG132" t="n">
        <v>382</v>
      </c>
    </row>
    <row r="133">
      <c r="W133" s="8" t="n"/>
      <c r="X133" s="8" t="n"/>
      <c r="Y133" s="8" t="n"/>
      <c r="Z133" s="8" t="n"/>
      <c r="AA133" s="8" t="n"/>
      <c r="AB133" s="8" t="n"/>
      <c r="AD133" t="inlineStr">
        <is>
          <t>استادیار</t>
        </is>
      </c>
      <c r="AE133" t="n">
        <v>24</v>
      </c>
      <c r="AF133">
        <f>AD133&amp;AE133</f>
        <v/>
      </c>
      <c r="AG133" t="n">
        <v>389</v>
      </c>
    </row>
    <row r="134">
      <c r="W134" s="8" t="n"/>
      <c r="X134" s="8" t="n"/>
      <c r="Y134" s="8" t="n"/>
      <c r="Z134" s="8" t="n"/>
      <c r="AA134" s="8" t="n"/>
      <c r="AB134" s="8" t="n"/>
      <c r="AD134" t="inlineStr">
        <is>
          <t>استادیار</t>
        </is>
      </c>
      <c r="AE134" t="n">
        <v>25</v>
      </c>
      <c r="AF134">
        <f>AD134&amp;AE134</f>
        <v/>
      </c>
      <c r="AG134" t="n">
        <v>396</v>
      </c>
    </row>
    <row r="135">
      <c r="W135" s="8" t="n"/>
      <c r="X135" s="8" t="n"/>
      <c r="Y135" s="8" t="n"/>
      <c r="Z135" s="8" t="n"/>
      <c r="AA135" s="8" t="n"/>
      <c r="AB135" s="8" t="n"/>
      <c r="AD135" t="inlineStr">
        <is>
          <t>استادیار</t>
        </is>
      </c>
      <c r="AE135" t="n">
        <v>26</v>
      </c>
      <c r="AF135">
        <f>AD135&amp;AE135</f>
        <v/>
      </c>
      <c r="AG135" t="n">
        <v>403</v>
      </c>
    </row>
    <row r="136">
      <c r="W136" s="8" t="n"/>
      <c r="X136" s="8" t="n"/>
      <c r="Y136" s="8" t="n"/>
      <c r="Z136" s="8" t="n"/>
      <c r="AA136" s="8" t="n"/>
      <c r="AB136" s="8" t="n"/>
      <c r="AD136" t="inlineStr">
        <is>
          <t>استادیار</t>
        </is>
      </c>
      <c r="AE136" t="n">
        <v>27</v>
      </c>
      <c r="AF136">
        <f>AD136&amp;AE136</f>
        <v/>
      </c>
      <c r="AG136" t="n">
        <v>410</v>
      </c>
    </row>
    <row r="137">
      <c r="W137" s="8" t="n"/>
      <c r="X137" s="8" t="n"/>
      <c r="Y137" s="8" t="n"/>
      <c r="Z137" s="8" t="n"/>
      <c r="AA137" s="8" t="n"/>
      <c r="AB137" s="8" t="n"/>
      <c r="AD137" t="inlineStr">
        <is>
          <t>استادیار</t>
        </is>
      </c>
      <c r="AE137" t="n">
        <v>28</v>
      </c>
      <c r="AF137">
        <f>AD137&amp;AE137</f>
        <v/>
      </c>
      <c r="AG137" t="n">
        <v>417</v>
      </c>
    </row>
    <row r="138">
      <c r="W138" s="8" t="n"/>
      <c r="X138" s="8" t="n"/>
      <c r="Y138" s="8" t="n"/>
      <c r="Z138" s="8" t="n"/>
      <c r="AA138" s="8" t="n"/>
      <c r="AB138" s="8" t="n"/>
      <c r="AD138" t="inlineStr">
        <is>
          <t>استادیار</t>
        </is>
      </c>
      <c r="AE138" t="n">
        <v>29</v>
      </c>
      <c r="AF138">
        <f>AD138&amp;AE138</f>
        <v/>
      </c>
      <c r="AG138" t="n">
        <v>424</v>
      </c>
    </row>
    <row r="139">
      <c r="W139" s="8" t="n"/>
      <c r="X139" s="8" t="n"/>
      <c r="Y139" s="8" t="n"/>
      <c r="Z139" s="8" t="n"/>
      <c r="AA139" s="8" t="n"/>
      <c r="AB139" s="8" t="n"/>
      <c r="AD139" t="inlineStr">
        <is>
          <t>استادیار</t>
        </is>
      </c>
      <c r="AE139" t="n">
        <v>30</v>
      </c>
      <c r="AF139">
        <f>AD139&amp;AE139</f>
        <v/>
      </c>
      <c r="AG139" t="n">
        <v>431</v>
      </c>
    </row>
    <row r="140">
      <c r="W140" s="8" t="n"/>
      <c r="X140" s="8" t="n"/>
      <c r="Y140" s="8" t="n"/>
      <c r="Z140" s="8" t="n"/>
      <c r="AA140" s="8" t="n"/>
      <c r="AB140" s="8" t="n"/>
      <c r="AD140" t="inlineStr">
        <is>
          <t>استادیار</t>
        </is>
      </c>
      <c r="AE140" t="n">
        <v>31</v>
      </c>
      <c r="AF140">
        <f>AD140&amp;AE140</f>
        <v/>
      </c>
      <c r="AG140" t="n">
        <v>438</v>
      </c>
    </row>
    <row r="141">
      <c r="W141" s="8" t="n"/>
      <c r="X141" s="8" t="n"/>
      <c r="Y141" s="8" t="n"/>
      <c r="Z141" s="8" t="n"/>
      <c r="AA141" s="8" t="n"/>
      <c r="AB141" s="8" t="n"/>
      <c r="AD141" t="inlineStr">
        <is>
          <t>استادیار</t>
        </is>
      </c>
      <c r="AE141" t="n">
        <v>32</v>
      </c>
      <c r="AF141">
        <f>AD141&amp;AE141</f>
        <v/>
      </c>
      <c r="AG141" t="n">
        <v>445</v>
      </c>
    </row>
    <row r="142">
      <c r="W142" s="8" t="n"/>
      <c r="X142" s="8" t="n"/>
      <c r="Y142" s="8" t="n"/>
      <c r="Z142" s="8" t="n"/>
      <c r="AA142" s="8" t="n"/>
      <c r="AB142" s="8" t="n"/>
      <c r="AD142" t="inlineStr">
        <is>
          <t>استادیار</t>
        </is>
      </c>
      <c r="AE142" t="n">
        <v>33</v>
      </c>
      <c r="AF142">
        <f>AD142&amp;AE142</f>
        <v/>
      </c>
      <c r="AG142" t="n">
        <v>452</v>
      </c>
    </row>
    <row r="143">
      <c r="W143" s="8" t="n"/>
      <c r="X143" s="8" t="n"/>
      <c r="Y143" s="8" t="n"/>
      <c r="Z143" s="8" t="n"/>
      <c r="AA143" s="8" t="n"/>
      <c r="AB143" s="8" t="n"/>
      <c r="AD143" t="inlineStr">
        <is>
          <t>استادیار</t>
        </is>
      </c>
      <c r="AE143" t="n">
        <v>34</v>
      </c>
      <c r="AF143">
        <f>AD143&amp;AE143</f>
        <v/>
      </c>
      <c r="AG143" t="n">
        <v>459</v>
      </c>
    </row>
    <row r="144">
      <c r="W144" s="8" t="n"/>
      <c r="X144" s="8" t="n"/>
      <c r="Y144" s="8" t="n"/>
      <c r="Z144" s="8" t="n"/>
      <c r="AA144" s="8" t="n"/>
      <c r="AB144" s="8" t="n"/>
      <c r="AD144" t="inlineStr">
        <is>
          <t>استادیار</t>
        </is>
      </c>
      <c r="AE144" t="n">
        <v>35</v>
      </c>
      <c r="AF144">
        <f>AD144&amp;AE144</f>
        <v/>
      </c>
      <c r="AG144" t="n">
        <v>466</v>
      </c>
    </row>
    <row r="145">
      <c r="W145" s="8" t="n"/>
      <c r="X145" s="8" t="n"/>
      <c r="Y145" s="8" t="n"/>
      <c r="Z145" s="8" t="n"/>
      <c r="AA145" s="8" t="n"/>
      <c r="AB145" s="8" t="n"/>
      <c r="AD145" t="inlineStr">
        <is>
          <t>استادیار</t>
        </is>
      </c>
      <c r="AE145" t="n">
        <v>36</v>
      </c>
      <c r="AF145">
        <f>AD145&amp;AE145</f>
        <v/>
      </c>
      <c r="AG145" t="n">
        <v>473</v>
      </c>
    </row>
    <row r="146">
      <c r="W146" s="8" t="n"/>
      <c r="X146" s="8" t="n"/>
      <c r="Y146" s="8" t="n"/>
      <c r="Z146" s="8" t="n"/>
      <c r="AA146" s="8" t="n"/>
      <c r="AB146" s="8" t="n"/>
      <c r="AD146" t="inlineStr">
        <is>
          <t>استادیار</t>
        </is>
      </c>
      <c r="AE146" t="n">
        <v>37</v>
      </c>
      <c r="AF146">
        <f>AD146&amp;AE146</f>
        <v/>
      </c>
      <c r="AG146" t="n">
        <v>480</v>
      </c>
    </row>
    <row r="147">
      <c r="W147" s="8" t="n"/>
      <c r="X147" s="8" t="n"/>
      <c r="Y147" s="8" t="n"/>
      <c r="Z147" s="8" t="n"/>
      <c r="AA147" s="8" t="n"/>
      <c r="AB147" s="8" t="n"/>
      <c r="AD147" t="inlineStr">
        <is>
          <t>استادیار</t>
        </is>
      </c>
      <c r="AE147" t="n">
        <v>38</v>
      </c>
      <c r="AF147">
        <f>AD147&amp;AE147</f>
        <v/>
      </c>
      <c r="AG147" t="n">
        <v>487</v>
      </c>
    </row>
    <row r="148">
      <c r="W148" s="8" t="n"/>
      <c r="X148" s="8" t="n"/>
      <c r="Y148" s="8" t="n"/>
      <c r="Z148" s="8" t="n"/>
      <c r="AA148" s="8" t="n"/>
      <c r="AB148" s="8" t="n"/>
      <c r="AD148" t="inlineStr">
        <is>
          <t>استادیار</t>
        </is>
      </c>
      <c r="AE148" t="n">
        <v>39</v>
      </c>
      <c r="AF148">
        <f>AD148&amp;AE148</f>
        <v/>
      </c>
      <c r="AG148" t="n">
        <v>494</v>
      </c>
    </row>
    <row r="149">
      <c r="W149" s="8" t="n"/>
      <c r="X149" s="8" t="n"/>
      <c r="Y149" s="8" t="n"/>
      <c r="Z149" s="8" t="n"/>
      <c r="AA149" s="8" t="n"/>
      <c r="AB149" s="8" t="n"/>
      <c r="AD149" t="inlineStr">
        <is>
          <t>استادیار</t>
        </is>
      </c>
      <c r="AE149" t="n">
        <v>40</v>
      </c>
      <c r="AF149">
        <f>AD149&amp;AE149</f>
        <v/>
      </c>
      <c r="AG149" t="n">
        <v>501</v>
      </c>
    </row>
    <row r="150">
      <c r="W150" s="8" t="n"/>
      <c r="X150" s="8" t="n"/>
      <c r="Y150" s="8" t="n"/>
      <c r="Z150" s="8" t="n"/>
      <c r="AA150" s="8" t="n"/>
      <c r="AB150" s="8" t="n"/>
      <c r="AD150" t="inlineStr">
        <is>
          <t>استادیار</t>
        </is>
      </c>
      <c r="AE150" t="n">
        <v>41</v>
      </c>
      <c r="AF150">
        <f>AD150&amp;AE150</f>
        <v/>
      </c>
      <c r="AG150" t="n">
        <v>508</v>
      </c>
    </row>
    <row r="151">
      <c r="W151" s="8" t="n"/>
      <c r="X151" s="8" t="n"/>
      <c r="Y151" s="8" t="n"/>
      <c r="Z151" s="8" t="n"/>
      <c r="AA151" s="8" t="n"/>
      <c r="AB151" s="8" t="n"/>
      <c r="AD151" t="inlineStr">
        <is>
          <t>استادیار</t>
        </is>
      </c>
      <c r="AE151" t="n">
        <v>42</v>
      </c>
      <c r="AF151">
        <f>AD151&amp;AE151</f>
        <v/>
      </c>
      <c r="AG151" t="n">
        <v>515</v>
      </c>
    </row>
    <row r="152">
      <c r="W152" s="8" t="n"/>
      <c r="X152" s="8" t="n"/>
      <c r="Y152" s="8" t="n"/>
      <c r="Z152" s="8" t="n"/>
      <c r="AA152" s="8" t="n"/>
      <c r="AB152" s="8" t="n"/>
      <c r="AD152" t="inlineStr">
        <is>
          <t>استادیار</t>
        </is>
      </c>
      <c r="AE152" t="n">
        <v>43</v>
      </c>
      <c r="AF152">
        <f>AD152&amp;AE152</f>
        <v/>
      </c>
      <c r="AG152" t="n">
        <v>522</v>
      </c>
    </row>
    <row r="153">
      <c r="W153" s="8" t="n"/>
      <c r="X153" s="8" t="n"/>
      <c r="Y153" s="8" t="n"/>
      <c r="Z153" s="8" t="n"/>
      <c r="AA153" s="8" t="n"/>
      <c r="AB153" s="8" t="n"/>
      <c r="AD153" t="inlineStr">
        <is>
          <t>استادیار</t>
        </is>
      </c>
      <c r="AE153" t="n">
        <v>44</v>
      </c>
      <c r="AF153">
        <f>AD153&amp;AE153</f>
        <v/>
      </c>
      <c r="AG153" t="n">
        <v>529</v>
      </c>
    </row>
    <row r="154">
      <c r="W154" s="8" t="n"/>
      <c r="X154" s="8" t="n"/>
      <c r="Y154" s="8" t="n"/>
      <c r="Z154" s="8" t="n"/>
      <c r="AA154" s="8" t="n"/>
      <c r="AB154" s="8" t="n"/>
      <c r="AD154" t="inlineStr">
        <is>
          <t>استادیار</t>
        </is>
      </c>
      <c r="AE154" t="n">
        <v>45</v>
      </c>
      <c r="AF154">
        <f>AD154&amp;AE154</f>
        <v/>
      </c>
      <c r="AG154" t="n">
        <v>536</v>
      </c>
    </row>
    <row r="155">
      <c r="W155" s="8" t="n"/>
      <c r="X155" s="8" t="n"/>
      <c r="Y155" s="8" t="n"/>
      <c r="Z155" s="8" t="n"/>
      <c r="AA155" s="8" t="n"/>
      <c r="AB155" s="8" t="n"/>
      <c r="AD155" t="inlineStr">
        <is>
          <t>استادیار</t>
        </is>
      </c>
      <c r="AE155" t="n">
        <v>46</v>
      </c>
      <c r="AF155">
        <f>AD155&amp;AE155</f>
        <v/>
      </c>
      <c r="AG155" t="n">
        <v>543</v>
      </c>
    </row>
    <row r="156">
      <c r="W156" s="8" t="n"/>
      <c r="X156" s="8" t="n"/>
      <c r="Y156" s="8" t="n"/>
      <c r="Z156" s="8" t="n"/>
      <c r="AA156" s="8" t="n"/>
      <c r="AB156" s="8" t="n"/>
      <c r="AD156" t="inlineStr">
        <is>
          <t>استادیار</t>
        </is>
      </c>
      <c r="AE156" t="n">
        <v>47</v>
      </c>
      <c r="AF156">
        <f>AD156&amp;AE156</f>
        <v/>
      </c>
      <c r="AG156" t="n">
        <v>550</v>
      </c>
    </row>
    <row r="157">
      <c r="W157" s="8" t="n"/>
      <c r="X157" s="8" t="n"/>
      <c r="Y157" s="8" t="n"/>
      <c r="Z157" s="8" t="n"/>
      <c r="AA157" s="8" t="n"/>
      <c r="AB157" s="8" t="n"/>
      <c r="AD157" t="inlineStr">
        <is>
          <t>استادیار</t>
        </is>
      </c>
      <c r="AE157" t="n">
        <v>48</v>
      </c>
      <c r="AF157">
        <f>AD157&amp;AE157</f>
        <v/>
      </c>
      <c r="AG157" t="n">
        <v>557</v>
      </c>
    </row>
    <row r="158">
      <c r="W158" s="8" t="n"/>
      <c r="X158" s="8" t="n"/>
      <c r="Y158" s="8" t="n"/>
      <c r="Z158" s="8" t="n"/>
      <c r="AA158" s="8" t="n"/>
      <c r="AB158" s="8" t="n"/>
      <c r="AD158" t="inlineStr">
        <is>
          <t>استادیار</t>
        </is>
      </c>
      <c r="AE158" t="n">
        <v>49</v>
      </c>
      <c r="AF158">
        <f>AD158&amp;AE158</f>
        <v/>
      </c>
      <c r="AG158" t="n">
        <v>564</v>
      </c>
    </row>
    <row r="159">
      <c r="W159" s="8" t="n"/>
      <c r="X159" s="8" t="n"/>
      <c r="Y159" s="8" t="n"/>
      <c r="Z159" s="8" t="n"/>
      <c r="AA159" s="8" t="n"/>
      <c r="AB159" s="8" t="n"/>
      <c r="AD159" t="inlineStr">
        <is>
          <t>استادیار</t>
        </is>
      </c>
      <c r="AE159" t="n">
        <v>50</v>
      </c>
      <c r="AF159">
        <f>AD159&amp;AE159</f>
        <v/>
      </c>
      <c r="AG159" t="n">
        <v>571</v>
      </c>
    </row>
    <row r="160">
      <c r="W160" s="8" t="n"/>
      <c r="X160" s="8" t="n"/>
      <c r="Y160" s="8" t="n"/>
      <c r="Z160" s="8" t="n"/>
      <c r="AA160" s="8" t="n"/>
      <c r="AB160" s="8" t="n"/>
      <c r="AD160" t="inlineStr">
        <is>
          <t>استادیار</t>
        </is>
      </c>
      <c r="AE160" t="n">
        <v>51</v>
      </c>
      <c r="AF160">
        <f>AD160&amp;AE160</f>
        <v/>
      </c>
      <c r="AG160" t="n">
        <v>578</v>
      </c>
    </row>
    <row r="161">
      <c r="W161" s="8" t="n"/>
      <c r="X161" s="8" t="n"/>
      <c r="Y161" s="8" t="n"/>
      <c r="Z161" s="8" t="n"/>
      <c r="AA161" s="8" t="n"/>
      <c r="AB161" s="8" t="n"/>
      <c r="AD161" t="inlineStr">
        <is>
          <t>استادیار</t>
        </is>
      </c>
      <c r="AE161" t="n">
        <v>52</v>
      </c>
      <c r="AF161">
        <f>AD161&amp;AE161</f>
        <v/>
      </c>
      <c r="AG161" t="n">
        <v>585</v>
      </c>
    </row>
    <row r="162">
      <c r="W162" s="8" t="n"/>
      <c r="X162" s="8" t="n"/>
      <c r="Y162" s="8" t="n"/>
      <c r="Z162" s="8" t="n"/>
      <c r="AA162" s="8" t="n"/>
      <c r="AB162" s="8" t="n"/>
      <c r="AD162" t="inlineStr">
        <is>
          <t>استادیار</t>
        </is>
      </c>
      <c r="AE162" t="n">
        <v>53</v>
      </c>
      <c r="AF162">
        <f>AD162&amp;AE162</f>
        <v/>
      </c>
      <c r="AG162" t="n">
        <v>592</v>
      </c>
    </row>
    <row r="163">
      <c r="W163" s="8" t="n"/>
      <c r="X163" s="8" t="n"/>
      <c r="Y163" s="8" t="n"/>
      <c r="Z163" s="8" t="n"/>
      <c r="AA163" s="8" t="n"/>
      <c r="AB163" s="8" t="n"/>
      <c r="AD163" t="inlineStr">
        <is>
          <t>دانشیار</t>
        </is>
      </c>
      <c r="AE163" t="n">
        <v>1</v>
      </c>
      <c r="AF163">
        <f>AD163&amp;AE163</f>
        <v/>
      </c>
      <c r="AG163" t="n">
        <v>264</v>
      </c>
    </row>
    <row r="164">
      <c r="W164" s="8" t="n"/>
      <c r="X164" s="8" t="n"/>
      <c r="Y164" s="8" t="n"/>
      <c r="Z164" s="8" t="n"/>
      <c r="AA164" s="8" t="n"/>
      <c r="AB164" s="8" t="n"/>
      <c r="AD164" t="inlineStr">
        <is>
          <t>دانشیار</t>
        </is>
      </c>
      <c r="AE164" t="n">
        <v>2</v>
      </c>
      <c r="AF164">
        <f>AD164&amp;AE164</f>
        <v/>
      </c>
      <c r="AG164" t="n">
        <v>271</v>
      </c>
    </row>
    <row r="165">
      <c r="W165" s="8" t="n"/>
      <c r="X165" s="8" t="n"/>
      <c r="Y165" s="8" t="n"/>
      <c r="Z165" s="8" t="n"/>
      <c r="AA165" s="8" t="n"/>
      <c r="AB165" s="8" t="n"/>
      <c r="AD165" t="inlineStr">
        <is>
          <t>دانشیار</t>
        </is>
      </c>
      <c r="AE165" t="n">
        <v>3</v>
      </c>
      <c r="AF165">
        <f>AD165&amp;AE165</f>
        <v/>
      </c>
      <c r="AG165" t="n">
        <v>278</v>
      </c>
    </row>
    <row r="166">
      <c r="W166" s="8" t="n"/>
      <c r="X166" s="8" t="n"/>
      <c r="Y166" s="8" t="n"/>
      <c r="Z166" s="8" t="n"/>
      <c r="AA166" s="8" t="n"/>
      <c r="AB166" s="8" t="n"/>
      <c r="AD166" t="inlineStr">
        <is>
          <t>دانشیار</t>
        </is>
      </c>
      <c r="AE166" t="n">
        <v>4</v>
      </c>
      <c r="AF166">
        <f>AD166&amp;AE166</f>
        <v/>
      </c>
      <c r="AG166" t="n">
        <v>285</v>
      </c>
    </row>
    <row r="167">
      <c r="W167" s="8" t="n"/>
      <c r="X167" s="8" t="n"/>
      <c r="Y167" s="8" t="n"/>
      <c r="Z167" s="8" t="n"/>
      <c r="AA167" s="8" t="n"/>
      <c r="AB167" s="8" t="n"/>
      <c r="AD167" t="inlineStr">
        <is>
          <t>دانشیار</t>
        </is>
      </c>
      <c r="AE167" t="n">
        <v>5</v>
      </c>
      <c r="AF167">
        <f>AD167&amp;AE167</f>
        <v/>
      </c>
      <c r="AG167" t="n">
        <v>292</v>
      </c>
    </row>
    <row r="168">
      <c r="W168" s="8" t="n"/>
      <c r="X168" s="8" t="n"/>
      <c r="Y168" s="8" t="n"/>
      <c r="Z168" s="8" t="n"/>
      <c r="AA168" s="8" t="n"/>
      <c r="AB168" s="8" t="n"/>
      <c r="AD168" t="inlineStr">
        <is>
          <t>دانشیار</t>
        </is>
      </c>
      <c r="AE168" t="n">
        <v>6</v>
      </c>
      <c r="AF168">
        <f>AD168&amp;AE168</f>
        <v/>
      </c>
      <c r="AG168" t="n">
        <v>299</v>
      </c>
    </row>
    <row r="169">
      <c r="W169" s="8" t="n"/>
      <c r="X169" s="8" t="n"/>
      <c r="Y169" s="8" t="n"/>
      <c r="Z169" s="8" t="n"/>
      <c r="AA169" s="8" t="n"/>
      <c r="AB169" s="8" t="n"/>
      <c r="AD169" t="inlineStr">
        <is>
          <t>دانشیار</t>
        </is>
      </c>
      <c r="AE169" t="n">
        <v>7</v>
      </c>
      <c r="AF169">
        <f>AD169&amp;AE169</f>
        <v/>
      </c>
      <c r="AG169" t="n">
        <v>306</v>
      </c>
    </row>
    <row r="170">
      <c r="W170" s="8" t="n"/>
      <c r="X170" s="8" t="n"/>
      <c r="Y170" s="8" t="n"/>
      <c r="Z170" s="8" t="n"/>
      <c r="AA170" s="8" t="n"/>
      <c r="AB170" s="8" t="n"/>
      <c r="AD170" t="inlineStr">
        <is>
          <t>دانشیار</t>
        </is>
      </c>
      <c r="AE170" t="n">
        <v>8</v>
      </c>
      <c r="AF170">
        <f>AD170&amp;AE170</f>
        <v/>
      </c>
      <c r="AG170" t="n">
        <v>313</v>
      </c>
    </row>
    <row r="171">
      <c r="W171" s="8" t="n"/>
      <c r="X171" s="8" t="n"/>
      <c r="Y171" s="8" t="n"/>
      <c r="Z171" s="8" t="n"/>
      <c r="AA171" s="8" t="n"/>
      <c r="AB171" s="8" t="n"/>
      <c r="AD171" t="inlineStr">
        <is>
          <t>دانشیار</t>
        </is>
      </c>
      <c r="AE171" t="n">
        <v>9</v>
      </c>
      <c r="AF171">
        <f>AD171&amp;AE171</f>
        <v/>
      </c>
      <c r="AG171" t="n">
        <v>320</v>
      </c>
    </row>
    <row r="172">
      <c r="W172" s="8" t="n"/>
      <c r="X172" s="8" t="n"/>
      <c r="Y172" s="8" t="n"/>
      <c r="Z172" s="8" t="n"/>
      <c r="AA172" s="8" t="n"/>
      <c r="AB172" s="8" t="n"/>
      <c r="AD172" t="inlineStr">
        <is>
          <t>دانشیار</t>
        </is>
      </c>
      <c r="AE172" t="n">
        <v>10</v>
      </c>
      <c r="AF172">
        <f>AD172&amp;AE172</f>
        <v/>
      </c>
      <c r="AG172" t="n">
        <v>327</v>
      </c>
    </row>
    <row r="173">
      <c r="W173" s="8" t="n"/>
      <c r="X173" s="8" t="n"/>
      <c r="Y173" s="8" t="n"/>
      <c r="Z173" s="8" t="n"/>
      <c r="AA173" s="8" t="n"/>
      <c r="AB173" s="8" t="n"/>
      <c r="AD173" t="inlineStr">
        <is>
          <t>دانشیار</t>
        </is>
      </c>
      <c r="AE173" t="n">
        <v>11</v>
      </c>
      <c r="AF173">
        <f>AD173&amp;AE173</f>
        <v/>
      </c>
      <c r="AG173" t="n">
        <v>334</v>
      </c>
    </row>
    <row r="174">
      <c r="W174" s="8" t="n"/>
      <c r="X174" s="8" t="n"/>
      <c r="Y174" s="8" t="n"/>
      <c r="Z174" s="8" t="n"/>
      <c r="AA174" s="8" t="n"/>
      <c r="AB174" s="8" t="n"/>
      <c r="AD174" t="inlineStr">
        <is>
          <t>دانشیار</t>
        </is>
      </c>
      <c r="AE174" t="n">
        <v>12</v>
      </c>
      <c r="AF174">
        <f>AD174&amp;AE174</f>
        <v/>
      </c>
      <c r="AG174" t="n">
        <v>341</v>
      </c>
    </row>
    <row r="175">
      <c r="W175" s="8" t="n"/>
      <c r="X175" s="8" t="n"/>
      <c r="Y175" s="8" t="n"/>
      <c r="Z175" s="8" t="n"/>
      <c r="AA175" s="8" t="n"/>
      <c r="AB175" s="8" t="n"/>
      <c r="AD175" t="inlineStr">
        <is>
          <t>دانشیار</t>
        </is>
      </c>
      <c r="AE175" t="n">
        <v>13</v>
      </c>
      <c r="AF175">
        <f>AD175&amp;AE175</f>
        <v/>
      </c>
      <c r="AG175" t="n">
        <v>348</v>
      </c>
    </row>
    <row r="176">
      <c r="W176" s="8" t="n"/>
      <c r="X176" s="8" t="n"/>
      <c r="Y176" s="8" t="n"/>
      <c r="Z176" s="8" t="n"/>
      <c r="AA176" s="8" t="n"/>
      <c r="AB176" s="8" t="n"/>
      <c r="AD176" t="inlineStr">
        <is>
          <t>دانشیار</t>
        </is>
      </c>
      <c r="AE176" t="n">
        <v>14</v>
      </c>
      <c r="AF176">
        <f>AD176&amp;AE176</f>
        <v/>
      </c>
      <c r="AG176" t="n">
        <v>355</v>
      </c>
    </row>
    <row r="177">
      <c r="W177" s="8" t="n"/>
      <c r="X177" s="8" t="n"/>
      <c r="Y177" s="8" t="n"/>
      <c r="Z177" s="8" t="n"/>
      <c r="AA177" s="8" t="n"/>
      <c r="AB177" s="8" t="n"/>
      <c r="AD177" t="inlineStr">
        <is>
          <t>دانشیار</t>
        </is>
      </c>
      <c r="AE177" t="n">
        <v>15</v>
      </c>
      <c r="AF177">
        <f>AD177&amp;AE177</f>
        <v/>
      </c>
      <c r="AG177" t="n">
        <v>362</v>
      </c>
    </row>
    <row r="178">
      <c r="W178" s="8" t="n"/>
      <c r="X178" s="8" t="n"/>
      <c r="Y178" s="8" t="n"/>
      <c r="Z178" s="8" t="n"/>
      <c r="AA178" s="8" t="n"/>
      <c r="AB178" s="8" t="n"/>
      <c r="AD178" t="inlineStr">
        <is>
          <t>دانشیار</t>
        </is>
      </c>
      <c r="AE178" t="n">
        <v>16</v>
      </c>
      <c r="AF178">
        <f>AD178&amp;AE178</f>
        <v/>
      </c>
      <c r="AG178" t="n">
        <v>369</v>
      </c>
    </row>
    <row r="179">
      <c r="W179" s="8" t="n"/>
      <c r="X179" s="8" t="n"/>
      <c r="Y179" s="8" t="n"/>
      <c r="Z179" s="8" t="n"/>
      <c r="AA179" s="8" t="n"/>
      <c r="AB179" s="8" t="n"/>
      <c r="AD179" t="inlineStr">
        <is>
          <t>دانشیار</t>
        </is>
      </c>
      <c r="AE179" t="n">
        <v>17</v>
      </c>
      <c r="AF179">
        <f>AD179&amp;AE179</f>
        <v/>
      </c>
      <c r="AG179" t="n">
        <v>376</v>
      </c>
    </row>
    <row r="180">
      <c r="W180" s="8" t="n"/>
      <c r="X180" s="8" t="n"/>
      <c r="Y180" s="8" t="n"/>
      <c r="Z180" s="8" t="n"/>
      <c r="AA180" s="8" t="n"/>
      <c r="AB180" s="8" t="n"/>
      <c r="AD180" t="inlineStr">
        <is>
          <t>دانشیار</t>
        </is>
      </c>
      <c r="AE180" t="n">
        <v>18</v>
      </c>
      <c r="AF180">
        <f>AD180&amp;AE180</f>
        <v/>
      </c>
      <c r="AG180" t="n">
        <v>383</v>
      </c>
    </row>
    <row r="181">
      <c r="W181" s="8" t="n"/>
      <c r="X181" s="8" t="n"/>
      <c r="Y181" s="8" t="n"/>
      <c r="Z181" s="8" t="n"/>
      <c r="AA181" s="8" t="n"/>
      <c r="AB181" s="8" t="n"/>
      <c r="AD181" t="inlineStr">
        <is>
          <t>دانشیار</t>
        </is>
      </c>
      <c r="AE181" t="n">
        <v>19</v>
      </c>
      <c r="AF181">
        <f>AD181&amp;AE181</f>
        <v/>
      </c>
      <c r="AG181" t="n">
        <v>390</v>
      </c>
    </row>
    <row r="182">
      <c r="W182" s="8" t="n"/>
      <c r="X182" s="8" t="n"/>
      <c r="Y182" s="8" t="n"/>
      <c r="Z182" s="8" t="n"/>
      <c r="AA182" s="8" t="n"/>
      <c r="AB182" s="8" t="n"/>
      <c r="AD182" t="inlineStr">
        <is>
          <t>دانشیار</t>
        </is>
      </c>
      <c r="AE182" t="n">
        <v>20</v>
      </c>
      <c r="AF182">
        <f>AD182&amp;AE182</f>
        <v/>
      </c>
      <c r="AG182" t="n">
        <v>397</v>
      </c>
    </row>
    <row r="183">
      <c r="W183" s="8" t="n"/>
      <c r="X183" s="8" t="n"/>
      <c r="Y183" s="8" t="n"/>
      <c r="Z183" s="8" t="n"/>
      <c r="AA183" s="8" t="n"/>
      <c r="AB183" s="8" t="n"/>
      <c r="AD183" t="inlineStr">
        <is>
          <t>دانشیار</t>
        </is>
      </c>
      <c r="AE183" t="n">
        <v>21</v>
      </c>
      <c r="AF183">
        <f>AD183&amp;AE183</f>
        <v/>
      </c>
      <c r="AG183" t="n">
        <v>404</v>
      </c>
    </row>
    <row r="184">
      <c r="W184" s="8" t="n"/>
      <c r="X184" s="8" t="n"/>
      <c r="Y184" s="8" t="n"/>
      <c r="Z184" s="8" t="n"/>
      <c r="AA184" s="8" t="n"/>
      <c r="AB184" s="8" t="n"/>
      <c r="AD184" t="inlineStr">
        <is>
          <t>دانشیار</t>
        </is>
      </c>
      <c r="AE184" t="n">
        <v>22</v>
      </c>
      <c r="AF184">
        <f>AD184&amp;AE184</f>
        <v/>
      </c>
      <c r="AG184" t="n">
        <v>411</v>
      </c>
    </row>
    <row r="185">
      <c r="W185" s="8" t="n"/>
      <c r="X185" s="8" t="n"/>
      <c r="Y185" s="8" t="n"/>
      <c r="Z185" s="8" t="n"/>
      <c r="AA185" s="8" t="n"/>
      <c r="AB185" s="8" t="n"/>
      <c r="AD185" t="inlineStr">
        <is>
          <t>دانشیار</t>
        </is>
      </c>
      <c r="AE185" t="n">
        <v>23</v>
      </c>
      <c r="AF185">
        <f>AD185&amp;AE185</f>
        <v/>
      </c>
      <c r="AG185" t="n">
        <v>418</v>
      </c>
    </row>
    <row r="186">
      <c r="W186" s="8" t="n"/>
      <c r="X186" s="8" t="n"/>
      <c r="Y186" s="8" t="n"/>
      <c r="Z186" s="8" t="n"/>
      <c r="AA186" s="8" t="n"/>
      <c r="AB186" s="8" t="n"/>
      <c r="AD186" t="inlineStr">
        <is>
          <t>دانشیار</t>
        </is>
      </c>
      <c r="AE186" t="n">
        <v>24</v>
      </c>
      <c r="AF186">
        <f>AD186&amp;AE186</f>
        <v/>
      </c>
      <c r="AG186" t="n">
        <v>425</v>
      </c>
    </row>
    <row r="187">
      <c r="W187" s="8" t="n"/>
      <c r="X187" s="8" t="n"/>
      <c r="Y187" s="8" t="n"/>
      <c r="Z187" s="8" t="n"/>
      <c r="AA187" s="8" t="n"/>
      <c r="AB187" s="8" t="n"/>
      <c r="AD187" t="inlineStr">
        <is>
          <t>دانشیار</t>
        </is>
      </c>
      <c r="AE187" t="n">
        <v>25</v>
      </c>
      <c r="AF187">
        <f>AD187&amp;AE187</f>
        <v/>
      </c>
      <c r="AG187" t="n">
        <v>432</v>
      </c>
    </row>
    <row r="188">
      <c r="W188" s="8" t="n"/>
      <c r="X188" s="8" t="n"/>
      <c r="Y188" s="8" t="n"/>
      <c r="Z188" s="8" t="n"/>
      <c r="AA188" s="8" t="n"/>
      <c r="AB188" s="8" t="n"/>
      <c r="AD188" t="inlineStr">
        <is>
          <t>دانشیار</t>
        </is>
      </c>
      <c r="AE188" t="n">
        <v>26</v>
      </c>
      <c r="AF188">
        <f>AD188&amp;AE188</f>
        <v/>
      </c>
      <c r="AG188" t="n">
        <v>439</v>
      </c>
    </row>
    <row r="189">
      <c r="W189" s="8" t="n"/>
      <c r="X189" s="8" t="n"/>
      <c r="Y189" s="8" t="n"/>
      <c r="Z189" s="8" t="n"/>
      <c r="AA189" s="8" t="n"/>
      <c r="AB189" s="8" t="n"/>
      <c r="AD189" t="inlineStr">
        <is>
          <t>دانشیار</t>
        </is>
      </c>
      <c r="AE189" t="n">
        <v>27</v>
      </c>
      <c r="AF189">
        <f>AD189&amp;AE189</f>
        <v/>
      </c>
      <c r="AG189" t="n">
        <v>446</v>
      </c>
    </row>
    <row r="190">
      <c r="W190" s="8" t="n"/>
      <c r="X190" s="8" t="n"/>
      <c r="Y190" s="8" t="n"/>
      <c r="Z190" s="8" t="n"/>
      <c r="AA190" s="8" t="n"/>
      <c r="AB190" s="8" t="n"/>
      <c r="AD190" t="inlineStr">
        <is>
          <t>دانشیار</t>
        </is>
      </c>
      <c r="AE190" t="n">
        <v>28</v>
      </c>
      <c r="AF190">
        <f>AD190&amp;AE190</f>
        <v/>
      </c>
      <c r="AG190" t="n">
        <v>453</v>
      </c>
    </row>
    <row r="191">
      <c r="W191" s="8" t="n"/>
      <c r="X191" s="8" t="n"/>
      <c r="Y191" s="8" t="n"/>
      <c r="Z191" s="8" t="n"/>
      <c r="AA191" s="8" t="n"/>
      <c r="AB191" s="8" t="n"/>
      <c r="AD191" t="inlineStr">
        <is>
          <t>دانشیار</t>
        </is>
      </c>
      <c r="AE191" t="n">
        <v>29</v>
      </c>
      <c r="AF191">
        <f>AD191&amp;AE191</f>
        <v/>
      </c>
      <c r="AG191" t="n">
        <v>460</v>
      </c>
    </row>
    <row r="192">
      <c r="W192" s="8" t="n"/>
      <c r="X192" s="8" t="n"/>
      <c r="Y192" s="8" t="n"/>
      <c r="Z192" s="8" t="n"/>
      <c r="AA192" s="8" t="n"/>
      <c r="AB192" s="8" t="n"/>
      <c r="AD192" t="inlineStr">
        <is>
          <t>دانشیار</t>
        </is>
      </c>
      <c r="AE192" t="n">
        <v>30</v>
      </c>
      <c r="AF192">
        <f>AD192&amp;AE192</f>
        <v/>
      </c>
      <c r="AG192" t="n">
        <v>467</v>
      </c>
    </row>
    <row r="193">
      <c r="W193" s="8" t="n"/>
      <c r="X193" s="8" t="n"/>
      <c r="Y193" s="8" t="n"/>
      <c r="Z193" s="8" t="n"/>
      <c r="AA193" s="8" t="n"/>
      <c r="AB193" s="8" t="n"/>
      <c r="AD193" t="inlineStr">
        <is>
          <t>دانشیار</t>
        </is>
      </c>
      <c r="AE193" t="n">
        <v>31</v>
      </c>
      <c r="AF193">
        <f>AD193&amp;AE193</f>
        <v/>
      </c>
      <c r="AG193" t="n">
        <v>474</v>
      </c>
    </row>
    <row r="194">
      <c r="W194" s="8" t="n"/>
      <c r="X194" s="8" t="n"/>
      <c r="Y194" s="8" t="n"/>
      <c r="Z194" s="8" t="n"/>
      <c r="AA194" s="8" t="n"/>
      <c r="AB194" s="8" t="n"/>
      <c r="AD194" t="inlineStr">
        <is>
          <t>دانشیار</t>
        </is>
      </c>
      <c r="AE194" t="n">
        <v>32</v>
      </c>
      <c r="AF194">
        <f>AD194&amp;AE194</f>
        <v/>
      </c>
      <c r="AG194" t="n">
        <v>481</v>
      </c>
    </row>
    <row r="195">
      <c r="W195" s="8" t="n"/>
      <c r="X195" s="8" t="n"/>
      <c r="Y195" s="8" t="n"/>
      <c r="Z195" s="8" t="n"/>
      <c r="AA195" s="8" t="n"/>
      <c r="AB195" s="8" t="n"/>
      <c r="AD195" t="inlineStr">
        <is>
          <t>دانشیار</t>
        </is>
      </c>
      <c r="AE195" t="n">
        <v>33</v>
      </c>
      <c r="AF195">
        <f>AD195&amp;AE195</f>
        <v/>
      </c>
      <c r="AG195" t="n">
        <v>488</v>
      </c>
    </row>
    <row r="196">
      <c r="W196" s="8" t="n"/>
      <c r="X196" s="8" t="n"/>
      <c r="Y196" s="8" t="n"/>
      <c r="Z196" s="8" t="n"/>
      <c r="AA196" s="8" t="n"/>
      <c r="AB196" s="8" t="n"/>
      <c r="AD196" t="inlineStr">
        <is>
          <t>دانشیار</t>
        </is>
      </c>
      <c r="AE196" t="n">
        <v>34</v>
      </c>
      <c r="AF196">
        <f>AD196&amp;AE196</f>
        <v/>
      </c>
      <c r="AG196" t="n">
        <v>495</v>
      </c>
    </row>
    <row r="197">
      <c r="W197" s="8" t="n"/>
      <c r="X197" s="8" t="n"/>
      <c r="Y197" s="8" t="n"/>
      <c r="Z197" s="8" t="n"/>
      <c r="AA197" s="8" t="n"/>
      <c r="AB197" s="8" t="n"/>
      <c r="AD197" t="inlineStr">
        <is>
          <t>دانشیار</t>
        </is>
      </c>
      <c r="AE197" t="n">
        <v>35</v>
      </c>
      <c r="AF197">
        <f>AD197&amp;AE197</f>
        <v/>
      </c>
      <c r="AG197" t="n">
        <v>502</v>
      </c>
    </row>
    <row r="198">
      <c r="W198" s="8" t="n"/>
      <c r="X198" s="8" t="n"/>
      <c r="Y198" s="8" t="n"/>
      <c r="Z198" s="8" t="n"/>
      <c r="AA198" s="8" t="n"/>
      <c r="AB198" s="8" t="n"/>
      <c r="AD198" t="inlineStr">
        <is>
          <t>دانشیار</t>
        </is>
      </c>
      <c r="AE198" t="n">
        <v>36</v>
      </c>
      <c r="AF198">
        <f>AD198&amp;AE198</f>
        <v/>
      </c>
      <c r="AG198" t="n">
        <v>509</v>
      </c>
    </row>
    <row r="199">
      <c r="W199" s="8" t="n"/>
      <c r="X199" s="8" t="n"/>
      <c r="Y199" s="8" t="n"/>
      <c r="Z199" s="8" t="n"/>
      <c r="AA199" s="8" t="n"/>
      <c r="AB199" s="8" t="n"/>
      <c r="AD199" t="inlineStr">
        <is>
          <t>دانشیار</t>
        </is>
      </c>
      <c r="AE199" t="n">
        <v>37</v>
      </c>
      <c r="AF199">
        <f>AD199&amp;AE199</f>
        <v/>
      </c>
      <c r="AG199" t="n">
        <v>516</v>
      </c>
    </row>
    <row r="200">
      <c r="W200" s="8" t="n"/>
      <c r="X200" s="8" t="n"/>
      <c r="Y200" s="8" t="n"/>
      <c r="Z200" s="8" t="n"/>
      <c r="AA200" s="8" t="n"/>
      <c r="AB200" s="8" t="n"/>
      <c r="AD200" t="inlineStr">
        <is>
          <t>دانشیار</t>
        </is>
      </c>
      <c r="AE200" t="n">
        <v>38</v>
      </c>
      <c r="AF200">
        <f>AD200&amp;AE200</f>
        <v/>
      </c>
      <c r="AG200" t="n">
        <v>523</v>
      </c>
    </row>
    <row r="201">
      <c r="W201" s="8" t="n"/>
      <c r="X201" s="8" t="n"/>
      <c r="Y201" s="8" t="n"/>
      <c r="Z201" s="8" t="n"/>
      <c r="AA201" s="8" t="n"/>
      <c r="AB201" s="8" t="n"/>
      <c r="AD201" t="inlineStr">
        <is>
          <t>دانشیار</t>
        </is>
      </c>
      <c r="AE201" t="n">
        <v>39</v>
      </c>
      <c r="AF201">
        <f>AD201&amp;AE201</f>
        <v/>
      </c>
      <c r="AG201" t="n">
        <v>530</v>
      </c>
    </row>
    <row r="202">
      <c r="W202" s="8" t="n"/>
      <c r="X202" s="8" t="n"/>
      <c r="Y202" s="8" t="n"/>
      <c r="Z202" s="8" t="n"/>
      <c r="AA202" s="8" t="n"/>
      <c r="AB202" s="8" t="n"/>
      <c r="AD202" t="inlineStr">
        <is>
          <t>دانشیار</t>
        </is>
      </c>
      <c r="AE202" t="n">
        <v>40</v>
      </c>
      <c r="AF202">
        <f>AD202&amp;AE202</f>
        <v/>
      </c>
      <c r="AG202" t="n">
        <v>537</v>
      </c>
    </row>
    <row r="203">
      <c r="W203" s="8" t="n"/>
      <c r="X203" s="8" t="n"/>
      <c r="Y203" s="8" t="n"/>
      <c r="Z203" s="8" t="n"/>
      <c r="AA203" s="8" t="n"/>
      <c r="AB203" s="8" t="n"/>
      <c r="AD203" t="inlineStr">
        <is>
          <t>دانشیار</t>
        </is>
      </c>
      <c r="AE203" t="n">
        <v>41</v>
      </c>
      <c r="AF203">
        <f>AD203&amp;AE203</f>
        <v/>
      </c>
      <c r="AG203" t="n">
        <v>544</v>
      </c>
    </row>
    <row r="204">
      <c r="W204" s="8" t="n"/>
      <c r="X204" s="8" t="n"/>
      <c r="Y204" s="8" t="n"/>
      <c r="Z204" s="8" t="n"/>
      <c r="AA204" s="8" t="n"/>
      <c r="AB204" s="8" t="n"/>
      <c r="AD204" t="inlineStr">
        <is>
          <t>دانشیار</t>
        </is>
      </c>
      <c r="AE204" t="n">
        <v>42</v>
      </c>
      <c r="AF204">
        <f>AD204&amp;AE204</f>
        <v/>
      </c>
      <c r="AG204" t="n">
        <v>551</v>
      </c>
    </row>
    <row r="205">
      <c r="W205" s="8" t="n"/>
      <c r="X205" s="8" t="n"/>
      <c r="Y205" s="8" t="n"/>
      <c r="Z205" s="8" t="n"/>
      <c r="AA205" s="8" t="n"/>
      <c r="AB205" s="8" t="n"/>
      <c r="AD205" t="inlineStr">
        <is>
          <t>دانشیار</t>
        </is>
      </c>
      <c r="AE205" t="n">
        <v>43</v>
      </c>
      <c r="AF205">
        <f>AD205&amp;AE205</f>
        <v/>
      </c>
      <c r="AG205" t="n">
        <v>558</v>
      </c>
    </row>
    <row r="206">
      <c r="W206" s="8" t="n"/>
      <c r="X206" s="8" t="n"/>
      <c r="Y206" s="8" t="n"/>
      <c r="Z206" s="8" t="n"/>
      <c r="AA206" s="8" t="n"/>
      <c r="AB206" s="8" t="n"/>
      <c r="AD206" t="inlineStr">
        <is>
          <t>دانشیار</t>
        </is>
      </c>
      <c r="AE206" t="n">
        <v>44</v>
      </c>
      <c r="AF206">
        <f>AD206&amp;AE206</f>
        <v/>
      </c>
      <c r="AG206" t="n">
        <v>565</v>
      </c>
    </row>
    <row r="207">
      <c r="W207" s="8" t="n"/>
      <c r="X207" s="8" t="n"/>
      <c r="Y207" s="8" t="n"/>
      <c r="Z207" s="8" t="n"/>
      <c r="AA207" s="8" t="n"/>
      <c r="AB207" s="8" t="n"/>
      <c r="AD207" t="inlineStr">
        <is>
          <t>دانشیار</t>
        </is>
      </c>
      <c r="AE207" t="n">
        <v>45</v>
      </c>
      <c r="AF207">
        <f>AD207&amp;AE207</f>
        <v/>
      </c>
      <c r="AG207" t="n">
        <v>572</v>
      </c>
    </row>
    <row r="208">
      <c r="W208" s="8" t="n"/>
      <c r="X208" s="8" t="n"/>
      <c r="Y208" s="8" t="n"/>
      <c r="Z208" s="8" t="n"/>
      <c r="AA208" s="8" t="n"/>
      <c r="AB208" s="8" t="n"/>
      <c r="AD208" t="inlineStr">
        <is>
          <t>دانشیار</t>
        </is>
      </c>
      <c r="AE208" t="n">
        <v>46</v>
      </c>
      <c r="AF208">
        <f>AD208&amp;AE208</f>
        <v/>
      </c>
      <c r="AG208" t="n">
        <v>579</v>
      </c>
    </row>
    <row r="209">
      <c r="W209" s="8" t="n"/>
      <c r="X209" s="8" t="n"/>
      <c r="Y209" s="8" t="n"/>
      <c r="Z209" s="8" t="n"/>
      <c r="AA209" s="8" t="n"/>
      <c r="AB209" s="8" t="n"/>
      <c r="AD209" t="inlineStr">
        <is>
          <t>دانشیار</t>
        </is>
      </c>
      <c r="AE209" t="n">
        <v>47</v>
      </c>
      <c r="AF209">
        <f>AD209&amp;AE209</f>
        <v/>
      </c>
      <c r="AG209" t="n">
        <v>586</v>
      </c>
    </row>
    <row r="210">
      <c r="W210" s="8" t="n"/>
      <c r="X210" s="8" t="n"/>
      <c r="Y210" s="8" t="n"/>
      <c r="Z210" s="8" t="n"/>
      <c r="AA210" s="8" t="n"/>
      <c r="AB210" s="8" t="n"/>
      <c r="AD210" t="inlineStr">
        <is>
          <t>دانشیار</t>
        </is>
      </c>
      <c r="AE210" t="n">
        <v>48</v>
      </c>
      <c r="AF210">
        <f>AD210&amp;AE210</f>
        <v/>
      </c>
      <c r="AG210" t="n">
        <v>593</v>
      </c>
    </row>
    <row r="211">
      <c r="W211" s="8" t="n"/>
      <c r="X211" s="8" t="n"/>
      <c r="Y211" s="8" t="n"/>
      <c r="Z211" s="8" t="n"/>
      <c r="AA211" s="8" t="n"/>
      <c r="AB211" s="8" t="n"/>
      <c r="AD211" t="inlineStr">
        <is>
          <t>دانشیار</t>
        </is>
      </c>
      <c r="AE211" t="n">
        <v>49</v>
      </c>
      <c r="AF211">
        <f>AD211&amp;AE211</f>
        <v/>
      </c>
      <c r="AG211" t="n">
        <v>600</v>
      </c>
    </row>
    <row r="212">
      <c r="W212" s="8" t="n"/>
      <c r="X212" s="8" t="n"/>
      <c r="Y212" s="8" t="n"/>
      <c r="Z212" s="8" t="n"/>
      <c r="AA212" s="8" t="n"/>
      <c r="AB212" s="8" t="n"/>
      <c r="AD212" t="inlineStr">
        <is>
          <t>دانشیار</t>
        </is>
      </c>
      <c r="AE212" t="n">
        <v>50</v>
      </c>
      <c r="AF212">
        <f>AD212&amp;AE212</f>
        <v/>
      </c>
      <c r="AG212" t="n">
        <v>607</v>
      </c>
    </row>
    <row r="213">
      <c r="W213" s="8" t="n"/>
      <c r="X213" s="8" t="n"/>
      <c r="Y213" s="8" t="n"/>
      <c r="Z213" s="8" t="n"/>
      <c r="AA213" s="8" t="n"/>
      <c r="AB213" s="8" t="n"/>
      <c r="AD213" t="inlineStr">
        <is>
          <t>دانشیار</t>
        </is>
      </c>
      <c r="AE213" t="n">
        <v>51</v>
      </c>
      <c r="AF213">
        <f>AD213&amp;AE213</f>
        <v/>
      </c>
      <c r="AG213" t="n">
        <v>614</v>
      </c>
    </row>
    <row r="214">
      <c r="W214" s="8" t="n"/>
      <c r="X214" s="8" t="n"/>
      <c r="Y214" s="8" t="n"/>
      <c r="Z214" s="8" t="n"/>
      <c r="AA214" s="8" t="n"/>
      <c r="AB214" s="8" t="n"/>
      <c r="AD214" t="inlineStr">
        <is>
          <t>دانشیار</t>
        </is>
      </c>
      <c r="AE214" t="n">
        <v>52</v>
      </c>
      <c r="AF214">
        <f>AD214&amp;AE214</f>
        <v/>
      </c>
      <c r="AG214" t="n">
        <v>621</v>
      </c>
    </row>
    <row r="215">
      <c r="W215" s="8" t="n"/>
      <c r="X215" s="8" t="n"/>
      <c r="Y215" s="8" t="n"/>
      <c r="Z215" s="8" t="n"/>
      <c r="AA215" s="8" t="n"/>
      <c r="AB215" s="8" t="n"/>
      <c r="AD215" t="inlineStr">
        <is>
          <t>دانشیار</t>
        </is>
      </c>
      <c r="AE215" t="n">
        <v>53</v>
      </c>
      <c r="AF215">
        <f>AD215&amp;AE215</f>
        <v/>
      </c>
      <c r="AG215" t="n">
        <v>628</v>
      </c>
    </row>
    <row r="216">
      <c r="W216" s="8" t="n"/>
      <c r="X216" s="8" t="n"/>
      <c r="Y216" s="8" t="n"/>
      <c r="Z216" s="8" t="n"/>
      <c r="AA216" s="8" t="n"/>
      <c r="AB216" s="8" t="n"/>
      <c r="AD216" t="inlineStr">
        <is>
          <t>استاد</t>
        </is>
      </c>
      <c r="AE216" t="n">
        <v>1</v>
      </c>
      <c r="AF216">
        <f>AD216&amp;AE216</f>
        <v/>
      </c>
      <c r="AG216" t="n">
        <v>308</v>
      </c>
    </row>
    <row r="217">
      <c r="W217" s="8" t="n"/>
      <c r="X217" s="8" t="n"/>
      <c r="Y217" s="8" t="n"/>
      <c r="Z217" s="8" t="n"/>
      <c r="AA217" s="8" t="n"/>
      <c r="AB217" s="8" t="n"/>
      <c r="AD217" t="inlineStr">
        <is>
          <t>استاد</t>
        </is>
      </c>
      <c r="AE217" t="n">
        <v>2</v>
      </c>
      <c r="AF217">
        <f>AD217&amp;AE217</f>
        <v/>
      </c>
      <c r="AG217" t="n">
        <v>315</v>
      </c>
    </row>
    <row r="218">
      <c r="W218" s="8" t="n"/>
      <c r="X218" s="8" t="n"/>
      <c r="Y218" s="8" t="n"/>
      <c r="Z218" s="8" t="n"/>
      <c r="AA218" s="8" t="n"/>
      <c r="AB218" s="8" t="n"/>
      <c r="AD218" t="inlineStr">
        <is>
          <t>استاد</t>
        </is>
      </c>
      <c r="AE218" t="n">
        <v>3</v>
      </c>
      <c r="AF218">
        <f>AD218&amp;AE218</f>
        <v/>
      </c>
      <c r="AG218" t="n">
        <v>322</v>
      </c>
    </row>
    <row r="219">
      <c r="W219" s="8" t="n"/>
      <c r="X219" s="8" t="n"/>
      <c r="Y219" s="8" t="n"/>
      <c r="Z219" s="8" t="n"/>
      <c r="AA219" s="8" t="n"/>
      <c r="AB219" s="8" t="n"/>
      <c r="AD219" t="inlineStr">
        <is>
          <t>استاد</t>
        </is>
      </c>
      <c r="AE219" t="n">
        <v>4</v>
      </c>
      <c r="AF219">
        <f>AD219&amp;AE219</f>
        <v/>
      </c>
      <c r="AG219" t="n">
        <v>329</v>
      </c>
    </row>
    <row r="220">
      <c r="W220" s="8" t="n"/>
      <c r="X220" s="8" t="n"/>
      <c r="Y220" s="8" t="n"/>
      <c r="Z220" s="8" t="n"/>
      <c r="AA220" s="8" t="n"/>
      <c r="AB220" s="8" t="n"/>
      <c r="AD220" t="inlineStr">
        <is>
          <t>استاد</t>
        </is>
      </c>
      <c r="AE220" t="n">
        <v>5</v>
      </c>
      <c r="AF220">
        <f>AD220&amp;AE220</f>
        <v/>
      </c>
      <c r="AG220" t="n">
        <v>336</v>
      </c>
    </row>
    <row r="221">
      <c r="W221" s="8" t="n"/>
      <c r="X221" s="8" t="n"/>
      <c r="Y221" s="8" t="n"/>
      <c r="Z221" s="8" t="n"/>
      <c r="AA221" s="8" t="n"/>
      <c r="AB221" s="8" t="n"/>
      <c r="AD221" t="inlineStr">
        <is>
          <t>استاد</t>
        </is>
      </c>
      <c r="AE221" t="n">
        <v>6</v>
      </c>
      <c r="AF221">
        <f>AD221&amp;AE221</f>
        <v/>
      </c>
      <c r="AG221" t="n">
        <v>343</v>
      </c>
    </row>
    <row r="222">
      <c r="W222" s="8" t="n"/>
      <c r="X222" s="8" t="n"/>
      <c r="Y222" s="8" t="n"/>
      <c r="Z222" s="8" t="n"/>
      <c r="AA222" s="8" t="n"/>
      <c r="AB222" s="8" t="n"/>
      <c r="AD222" t="inlineStr">
        <is>
          <t>استاد</t>
        </is>
      </c>
      <c r="AE222" t="n">
        <v>7</v>
      </c>
      <c r="AF222">
        <f>AD222&amp;AE222</f>
        <v/>
      </c>
      <c r="AG222" t="n">
        <v>350</v>
      </c>
    </row>
    <row r="223">
      <c r="W223" s="8" t="n"/>
      <c r="X223" s="8" t="n"/>
      <c r="Y223" s="8" t="n"/>
      <c r="Z223" s="8" t="n"/>
      <c r="AA223" s="8" t="n"/>
      <c r="AB223" s="8" t="n"/>
      <c r="AD223" t="inlineStr">
        <is>
          <t>استاد</t>
        </is>
      </c>
      <c r="AE223" t="n">
        <v>8</v>
      </c>
      <c r="AF223">
        <f>AD223&amp;AE223</f>
        <v/>
      </c>
      <c r="AG223" t="n">
        <v>357</v>
      </c>
    </row>
    <row r="224">
      <c r="W224" s="8" t="n"/>
      <c r="X224" s="8" t="n"/>
      <c r="Y224" s="8" t="n"/>
      <c r="Z224" s="8" t="n"/>
      <c r="AA224" s="8" t="n"/>
      <c r="AB224" s="8" t="n"/>
      <c r="AD224" t="inlineStr">
        <is>
          <t>استاد</t>
        </is>
      </c>
      <c r="AE224" t="n">
        <v>9</v>
      </c>
      <c r="AF224">
        <f>AD224&amp;AE224</f>
        <v/>
      </c>
      <c r="AG224" t="n">
        <v>364</v>
      </c>
    </row>
    <row r="225">
      <c r="W225" s="8" t="n"/>
      <c r="X225" s="8" t="n"/>
      <c r="Y225" s="8" t="n"/>
      <c r="Z225" s="8" t="n"/>
      <c r="AA225" s="8" t="n"/>
      <c r="AB225" s="8" t="n"/>
      <c r="AD225" t="inlineStr">
        <is>
          <t>استاد</t>
        </is>
      </c>
      <c r="AE225" t="n">
        <v>10</v>
      </c>
      <c r="AF225">
        <f>AD225&amp;AE225</f>
        <v/>
      </c>
      <c r="AG225" t="n">
        <v>371</v>
      </c>
    </row>
    <row r="226">
      <c r="W226" s="8" t="n"/>
      <c r="X226" s="8" t="n"/>
      <c r="Y226" s="8" t="n"/>
      <c r="Z226" s="8" t="n"/>
      <c r="AA226" s="8" t="n"/>
      <c r="AB226" s="8" t="n"/>
      <c r="AD226" t="inlineStr">
        <is>
          <t>استاد</t>
        </is>
      </c>
      <c r="AE226" t="n">
        <v>11</v>
      </c>
      <c r="AF226">
        <f>AD226&amp;AE226</f>
        <v/>
      </c>
      <c r="AG226" t="n">
        <v>378</v>
      </c>
    </row>
    <row r="227">
      <c r="W227" s="8" t="n"/>
      <c r="X227" s="8" t="n"/>
      <c r="Y227" s="8" t="n"/>
      <c r="Z227" s="8" t="n"/>
      <c r="AA227" s="8" t="n"/>
      <c r="AB227" s="8" t="n"/>
      <c r="AD227" t="inlineStr">
        <is>
          <t>استاد</t>
        </is>
      </c>
      <c r="AE227" t="n">
        <v>12</v>
      </c>
      <c r="AF227">
        <f>AD227&amp;AE227</f>
        <v/>
      </c>
      <c r="AG227" t="n">
        <v>385</v>
      </c>
    </row>
    <row r="228">
      <c r="W228" s="8" t="n"/>
      <c r="X228" s="8" t="n"/>
      <c r="Y228" s="8" t="n"/>
      <c r="Z228" s="8" t="n"/>
      <c r="AA228" s="8" t="n"/>
      <c r="AB228" s="8" t="n"/>
      <c r="AD228" t="inlineStr">
        <is>
          <t>استاد</t>
        </is>
      </c>
      <c r="AE228" t="n">
        <v>13</v>
      </c>
      <c r="AF228">
        <f>AD228&amp;AE228</f>
        <v/>
      </c>
      <c r="AG228" t="n">
        <v>392</v>
      </c>
    </row>
    <row r="229">
      <c r="W229" s="8" t="n"/>
      <c r="X229" s="8" t="n"/>
      <c r="Y229" s="8" t="n"/>
      <c r="Z229" s="8" t="n"/>
      <c r="AA229" s="8" t="n"/>
      <c r="AB229" s="8" t="n"/>
      <c r="AD229" t="inlineStr">
        <is>
          <t>استاد</t>
        </is>
      </c>
      <c r="AE229" t="n">
        <v>14</v>
      </c>
      <c r="AF229">
        <f>AD229&amp;AE229</f>
        <v/>
      </c>
      <c r="AG229" t="n">
        <v>399</v>
      </c>
    </row>
    <row r="230">
      <c r="W230" s="8" t="n"/>
      <c r="X230" s="8" t="n"/>
      <c r="Y230" s="8" t="n"/>
      <c r="Z230" s="8" t="n"/>
      <c r="AA230" s="8" t="n"/>
      <c r="AB230" s="8" t="n"/>
      <c r="AD230" t="inlineStr">
        <is>
          <t>استاد</t>
        </is>
      </c>
      <c r="AE230" t="n">
        <v>15</v>
      </c>
      <c r="AF230">
        <f>AD230&amp;AE230</f>
        <v/>
      </c>
      <c r="AG230" t="n">
        <v>406</v>
      </c>
    </row>
    <row r="231">
      <c r="W231" s="8" t="n"/>
      <c r="X231" s="8" t="n"/>
      <c r="Y231" s="8" t="n"/>
      <c r="Z231" s="8" t="n"/>
      <c r="AA231" s="8" t="n"/>
      <c r="AB231" s="8" t="n"/>
      <c r="AD231" t="inlineStr">
        <is>
          <t>استاد</t>
        </is>
      </c>
      <c r="AE231" t="n">
        <v>16</v>
      </c>
      <c r="AF231">
        <f>AD231&amp;AE231</f>
        <v/>
      </c>
      <c r="AG231" t="n">
        <v>413</v>
      </c>
    </row>
    <row r="232">
      <c r="W232" s="8" t="n"/>
      <c r="X232" s="8" t="n"/>
      <c r="Y232" s="8" t="n"/>
      <c r="Z232" s="8" t="n"/>
      <c r="AA232" s="8" t="n"/>
      <c r="AB232" s="8" t="n"/>
      <c r="AD232" t="inlineStr">
        <is>
          <t>استاد</t>
        </is>
      </c>
      <c r="AE232" t="n">
        <v>17</v>
      </c>
      <c r="AF232">
        <f>AD232&amp;AE232</f>
        <v/>
      </c>
      <c r="AG232" t="n">
        <v>420</v>
      </c>
    </row>
    <row r="233">
      <c r="W233" s="8" t="n"/>
      <c r="X233" s="8" t="n"/>
      <c r="Y233" s="8" t="n"/>
      <c r="Z233" s="8" t="n"/>
      <c r="AA233" s="8" t="n"/>
      <c r="AB233" s="8" t="n"/>
      <c r="AD233" t="inlineStr">
        <is>
          <t>استاد</t>
        </is>
      </c>
      <c r="AE233" t="n">
        <v>18</v>
      </c>
      <c r="AF233">
        <f>AD233&amp;AE233</f>
        <v/>
      </c>
      <c r="AG233" t="n">
        <v>427</v>
      </c>
    </row>
    <row r="234">
      <c r="W234" s="8" t="n"/>
      <c r="X234" s="8" t="n"/>
      <c r="Y234" s="8" t="n"/>
      <c r="Z234" s="8" t="n"/>
      <c r="AA234" s="8" t="n"/>
      <c r="AB234" s="8" t="n"/>
      <c r="AD234" t="inlineStr">
        <is>
          <t>استاد</t>
        </is>
      </c>
      <c r="AE234" t="n">
        <v>19</v>
      </c>
      <c r="AF234">
        <f>AD234&amp;AE234</f>
        <v/>
      </c>
      <c r="AG234" t="n">
        <v>434</v>
      </c>
    </row>
    <row r="235">
      <c r="W235" s="8" t="n"/>
      <c r="X235" s="8" t="n"/>
      <c r="Y235" s="8" t="n"/>
      <c r="Z235" s="8" t="n"/>
      <c r="AA235" s="8" t="n"/>
      <c r="AB235" s="8" t="n"/>
      <c r="AD235" t="inlineStr">
        <is>
          <t>استاد</t>
        </is>
      </c>
      <c r="AE235" t="n">
        <v>20</v>
      </c>
      <c r="AF235">
        <f>AD235&amp;AE235</f>
        <v/>
      </c>
      <c r="AG235" t="n">
        <v>441</v>
      </c>
    </row>
    <row r="236">
      <c r="W236" s="8" t="n"/>
      <c r="X236" s="8" t="n"/>
      <c r="Y236" s="8" t="n"/>
      <c r="Z236" s="8" t="n"/>
      <c r="AA236" s="8" t="n"/>
      <c r="AB236" s="8" t="n"/>
      <c r="AD236" t="inlineStr">
        <is>
          <t>استاد</t>
        </is>
      </c>
      <c r="AE236" t="n">
        <v>21</v>
      </c>
      <c r="AF236">
        <f>AD236&amp;AE236</f>
        <v/>
      </c>
      <c r="AG236" t="n">
        <v>448</v>
      </c>
    </row>
    <row r="237">
      <c r="W237" s="8" t="n"/>
      <c r="X237" s="8" t="n"/>
      <c r="Y237" s="8" t="n"/>
      <c r="Z237" s="8" t="n"/>
      <c r="AA237" s="8" t="n"/>
      <c r="AB237" s="8" t="n"/>
      <c r="AD237" t="inlineStr">
        <is>
          <t>استاد</t>
        </is>
      </c>
      <c r="AE237" t="n">
        <v>22</v>
      </c>
      <c r="AF237">
        <f>AD237&amp;AE237</f>
        <v/>
      </c>
      <c r="AG237" t="n">
        <v>455</v>
      </c>
    </row>
    <row r="238">
      <c r="W238" s="8" t="n"/>
      <c r="X238" s="8" t="n"/>
      <c r="Y238" s="8" t="n"/>
      <c r="Z238" s="8" t="n"/>
      <c r="AA238" s="8" t="n"/>
      <c r="AB238" s="8" t="n"/>
      <c r="AD238" t="inlineStr">
        <is>
          <t>استاد</t>
        </is>
      </c>
      <c r="AE238" t="n">
        <v>23</v>
      </c>
      <c r="AF238">
        <f>AD238&amp;AE238</f>
        <v/>
      </c>
      <c r="AG238" t="n">
        <v>462</v>
      </c>
    </row>
    <row r="239">
      <c r="W239" s="8" t="n"/>
      <c r="X239" s="8" t="n"/>
      <c r="Y239" s="8" t="n"/>
      <c r="Z239" s="8" t="n"/>
      <c r="AA239" s="8" t="n"/>
      <c r="AB239" s="8" t="n"/>
      <c r="AD239" t="inlineStr">
        <is>
          <t>استاد</t>
        </is>
      </c>
      <c r="AE239" t="n">
        <v>24</v>
      </c>
      <c r="AF239">
        <f>AD239&amp;AE239</f>
        <v/>
      </c>
      <c r="AG239" t="n">
        <v>469</v>
      </c>
    </row>
    <row r="240">
      <c r="W240" s="8" t="n"/>
      <c r="X240" s="8" t="n"/>
      <c r="Y240" s="8" t="n"/>
      <c r="Z240" s="8" t="n"/>
      <c r="AA240" s="8" t="n"/>
      <c r="AB240" s="8" t="n"/>
      <c r="AD240" t="inlineStr">
        <is>
          <t>استاد</t>
        </is>
      </c>
      <c r="AE240" t="n">
        <v>25</v>
      </c>
      <c r="AF240">
        <f>AD240&amp;AE240</f>
        <v/>
      </c>
      <c r="AG240" t="n">
        <v>476</v>
      </c>
    </row>
    <row r="241">
      <c r="W241" s="8" t="n"/>
      <c r="X241" s="8" t="n"/>
      <c r="Y241" s="8" t="n"/>
      <c r="Z241" s="8" t="n"/>
      <c r="AA241" s="8" t="n"/>
      <c r="AB241" s="8" t="n"/>
      <c r="AD241" t="inlineStr">
        <is>
          <t>استاد</t>
        </is>
      </c>
      <c r="AE241" t="n">
        <v>26</v>
      </c>
      <c r="AF241">
        <f>AD241&amp;AE241</f>
        <v/>
      </c>
      <c r="AG241" t="n">
        <v>483</v>
      </c>
    </row>
    <row r="242">
      <c r="W242" s="8" t="n"/>
      <c r="X242" s="8" t="n"/>
      <c r="Y242" s="8" t="n"/>
      <c r="Z242" s="8" t="n"/>
      <c r="AA242" s="8" t="n"/>
      <c r="AB242" s="8" t="n"/>
      <c r="AD242" t="inlineStr">
        <is>
          <t>استاد</t>
        </is>
      </c>
      <c r="AE242" t="n">
        <v>27</v>
      </c>
      <c r="AF242">
        <f>AD242&amp;AE242</f>
        <v/>
      </c>
      <c r="AG242" t="n">
        <v>490</v>
      </c>
    </row>
    <row r="243">
      <c r="W243" s="8" t="n"/>
      <c r="X243" s="8" t="n"/>
      <c r="Y243" s="8" t="n"/>
      <c r="Z243" s="8" t="n"/>
      <c r="AA243" s="8" t="n"/>
      <c r="AB243" s="8" t="n"/>
      <c r="AD243" t="inlineStr">
        <is>
          <t>استاد</t>
        </is>
      </c>
      <c r="AE243" t="n">
        <v>28</v>
      </c>
      <c r="AF243">
        <f>AD243&amp;AE243</f>
        <v/>
      </c>
      <c r="AG243" t="n">
        <v>497</v>
      </c>
    </row>
    <row r="244">
      <c r="W244" s="8" t="n"/>
      <c r="X244" s="8" t="n"/>
      <c r="Y244" s="8" t="n"/>
      <c r="Z244" s="8" t="n"/>
      <c r="AA244" s="8" t="n"/>
      <c r="AB244" s="8" t="n"/>
      <c r="AD244" t="inlineStr">
        <is>
          <t>استاد</t>
        </is>
      </c>
      <c r="AE244" t="n">
        <v>29</v>
      </c>
      <c r="AF244">
        <f>AD244&amp;AE244</f>
        <v/>
      </c>
      <c r="AG244" t="n">
        <v>504</v>
      </c>
    </row>
    <row r="245">
      <c r="W245" s="8" t="n"/>
      <c r="X245" s="8" t="n"/>
      <c r="Y245" s="8" t="n"/>
      <c r="Z245" s="8" t="n"/>
      <c r="AA245" s="8" t="n"/>
      <c r="AB245" s="8" t="n"/>
      <c r="AD245" t="inlineStr">
        <is>
          <t>استاد</t>
        </is>
      </c>
      <c r="AE245" t="n">
        <v>30</v>
      </c>
      <c r="AF245">
        <f>AD245&amp;AE245</f>
        <v/>
      </c>
      <c r="AG245" t="n">
        <v>511</v>
      </c>
    </row>
    <row r="246">
      <c r="W246" s="8" t="n"/>
      <c r="X246" s="8" t="n"/>
      <c r="Y246" s="8" t="n"/>
      <c r="Z246" s="8" t="n"/>
      <c r="AA246" s="8" t="n"/>
      <c r="AB246" s="8" t="n"/>
      <c r="AD246" t="inlineStr">
        <is>
          <t>استاد</t>
        </is>
      </c>
      <c r="AE246" t="n">
        <v>31</v>
      </c>
      <c r="AF246">
        <f>AD246&amp;AE246</f>
        <v/>
      </c>
      <c r="AG246" t="n">
        <v>518</v>
      </c>
    </row>
    <row r="247">
      <c r="W247" s="8" t="n"/>
      <c r="X247" s="8" t="n"/>
      <c r="Y247" s="8" t="n"/>
      <c r="Z247" s="8" t="n"/>
      <c r="AA247" s="8" t="n"/>
      <c r="AB247" s="8" t="n"/>
      <c r="AD247" t="inlineStr">
        <is>
          <t>استاد</t>
        </is>
      </c>
      <c r="AE247" t="n">
        <v>32</v>
      </c>
      <c r="AF247">
        <f>AD247&amp;AE247</f>
        <v/>
      </c>
      <c r="AG247" t="n">
        <v>525</v>
      </c>
    </row>
    <row r="248">
      <c r="W248" s="8" t="n"/>
      <c r="X248" s="8" t="n"/>
      <c r="Y248" s="8" t="n"/>
      <c r="Z248" s="8" t="n"/>
      <c r="AA248" s="8" t="n"/>
      <c r="AB248" s="8" t="n"/>
      <c r="AD248" t="inlineStr">
        <is>
          <t>استاد</t>
        </is>
      </c>
      <c r="AE248" t="n">
        <v>33</v>
      </c>
      <c r="AF248">
        <f>AD248&amp;AE248</f>
        <v/>
      </c>
      <c r="AG248" t="n">
        <v>532</v>
      </c>
    </row>
    <row r="249">
      <c r="AD249" t="inlineStr">
        <is>
          <t>استاد</t>
        </is>
      </c>
      <c r="AE249" t="n">
        <v>34</v>
      </c>
      <c r="AF249">
        <f>AD249&amp;AE249</f>
        <v/>
      </c>
      <c r="AG249" t="n">
        <v>539</v>
      </c>
    </row>
    <row r="250">
      <c r="AD250" t="inlineStr">
        <is>
          <t>استاد</t>
        </is>
      </c>
      <c r="AE250" t="n">
        <v>35</v>
      </c>
      <c r="AF250">
        <f>AD250&amp;AE250</f>
        <v/>
      </c>
      <c r="AG250" t="n">
        <v>546</v>
      </c>
    </row>
    <row r="251">
      <c r="AD251" t="inlineStr">
        <is>
          <t>استاد</t>
        </is>
      </c>
      <c r="AE251" t="n">
        <v>36</v>
      </c>
      <c r="AF251">
        <f>AD251&amp;AE251</f>
        <v/>
      </c>
      <c r="AG251" t="n">
        <v>553</v>
      </c>
    </row>
    <row r="252">
      <c r="AD252" t="inlineStr">
        <is>
          <t>استاد</t>
        </is>
      </c>
      <c r="AE252" t="n">
        <v>37</v>
      </c>
      <c r="AF252">
        <f>AD252&amp;AE252</f>
        <v/>
      </c>
      <c r="AG252" t="n">
        <v>560</v>
      </c>
    </row>
    <row r="253">
      <c r="AD253" t="inlineStr">
        <is>
          <t>استاد</t>
        </is>
      </c>
      <c r="AE253" t="n">
        <v>38</v>
      </c>
      <c r="AF253">
        <f>AD253&amp;AE253</f>
        <v/>
      </c>
      <c r="AG253" t="n">
        <v>567</v>
      </c>
    </row>
    <row r="254">
      <c r="AD254" t="inlineStr">
        <is>
          <t>استاد</t>
        </is>
      </c>
      <c r="AE254" t="n">
        <v>39</v>
      </c>
      <c r="AF254">
        <f>AD254&amp;AE254</f>
        <v/>
      </c>
      <c r="AG254" t="n">
        <v>574</v>
      </c>
    </row>
    <row r="255">
      <c r="AD255" t="inlineStr">
        <is>
          <t>استاد</t>
        </is>
      </c>
      <c r="AE255" t="n">
        <v>40</v>
      </c>
      <c r="AF255">
        <f>AD255&amp;AE255</f>
        <v/>
      </c>
      <c r="AG255" t="n">
        <v>581</v>
      </c>
    </row>
    <row r="256">
      <c r="AD256" t="inlineStr">
        <is>
          <t>استاد</t>
        </is>
      </c>
      <c r="AE256" t="n">
        <v>41</v>
      </c>
      <c r="AF256">
        <f>AD256&amp;AE256</f>
        <v/>
      </c>
      <c r="AG256" t="n">
        <v>588</v>
      </c>
    </row>
    <row r="257">
      <c r="AD257" t="inlineStr">
        <is>
          <t>استاد</t>
        </is>
      </c>
      <c r="AE257" t="n">
        <v>42</v>
      </c>
      <c r="AF257">
        <f>AD257&amp;AE257</f>
        <v/>
      </c>
      <c r="AG257" t="n">
        <v>595</v>
      </c>
    </row>
    <row r="258">
      <c r="AD258" t="inlineStr">
        <is>
          <t>استاد</t>
        </is>
      </c>
      <c r="AE258" t="n">
        <v>43</v>
      </c>
      <c r="AF258">
        <f>AD258&amp;AE258</f>
        <v/>
      </c>
      <c r="AG258" t="n">
        <v>602</v>
      </c>
    </row>
    <row r="259">
      <c r="AD259" t="inlineStr">
        <is>
          <t>استاد</t>
        </is>
      </c>
      <c r="AE259" t="n">
        <v>44</v>
      </c>
      <c r="AF259">
        <f>AD259&amp;AE259</f>
        <v/>
      </c>
      <c r="AG259" t="n">
        <v>609</v>
      </c>
    </row>
    <row r="260">
      <c r="AD260" t="inlineStr">
        <is>
          <t>استاد</t>
        </is>
      </c>
      <c r="AE260" t="n">
        <v>45</v>
      </c>
      <c r="AF260">
        <f>AD260&amp;AE260</f>
        <v/>
      </c>
      <c r="AG260" t="n">
        <v>616</v>
      </c>
    </row>
    <row r="261">
      <c r="AD261" t="inlineStr">
        <is>
          <t>استاد</t>
        </is>
      </c>
      <c r="AE261" t="n">
        <v>46</v>
      </c>
      <c r="AF261">
        <f>AD261&amp;AE261</f>
        <v/>
      </c>
      <c r="AG261" t="n">
        <v>623</v>
      </c>
    </row>
    <row r="262">
      <c r="AD262" t="inlineStr">
        <is>
          <t>استاد</t>
        </is>
      </c>
      <c r="AE262" t="n">
        <v>47</v>
      </c>
      <c r="AF262">
        <f>AD262&amp;AE262</f>
        <v/>
      </c>
      <c r="AG262" t="n">
        <v>630</v>
      </c>
    </row>
    <row r="263">
      <c r="AD263" t="inlineStr">
        <is>
          <t>استاد</t>
        </is>
      </c>
      <c r="AE263" t="n">
        <v>48</v>
      </c>
      <c r="AF263">
        <f>AD263&amp;AE263</f>
        <v/>
      </c>
      <c r="AG263" t="n">
        <v>637</v>
      </c>
    </row>
    <row r="264">
      <c r="AD264" t="inlineStr">
        <is>
          <t>استاد</t>
        </is>
      </c>
      <c r="AE264" t="n">
        <v>49</v>
      </c>
      <c r="AF264">
        <f>AD264&amp;AE264</f>
        <v/>
      </c>
      <c r="AG264" t="n">
        <v>644</v>
      </c>
    </row>
    <row r="265">
      <c r="AD265" t="inlineStr">
        <is>
          <t>استاد</t>
        </is>
      </c>
      <c r="AE265" t="n">
        <v>50</v>
      </c>
      <c r="AF265">
        <f>AD265&amp;AE265</f>
        <v/>
      </c>
      <c r="AG265" t="n">
        <v>651</v>
      </c>
    </row>
    <row r="266">
      <c r="AD266" t="inlineStr">
        <is>
          <t>استاد</t>
        </is>
      </c>
      <c r="AE266" t="n">
        <v>51</v>
      </c>
      <c r="AF266">
        <f>AD266&amp;AE266</f>
        <v/>
      </c>
      <c r="AG266" t="n">
        <v>658</v>
      </c>
    </row>
    <row r="267">
      <c r="AD267" t="inlineStr">
        <is>
          <t>استاد</t>
        </is>
      </c>
      <c r="AE267" t="n">
        <v>52</v>
      </c>
      <c r="AF267">
        <f>AD267&amp;AE267</f>
        <v/>
      </c>
      <c r="AG267" t="n">
        <v>665</v>
      </c>
    </row>
    <row r="268">
      <c r="AD268" t="inlineStr">
        <is>
          <t>استاد</t>
        </is>
      </c>
      <c r="AE268" t="n">
        <v>53</v>
      </c>
      <c r="AF268">
        <f>AD268&amp;AE268</f>
        <v/>
      </c>
      <c r="AG268" t="n">
        <v>672</v>
      </c>
    </row>
    <row r="269">
      <c r="AC269" t="inlineStr">
        <is>
          <t>فوق العاده مخصوص</t>
        </is>
      </c>
      <c r="AD269" t="inlineStr">
        <is>
          <t>استاد</t>
        </is>
      </c>
      <c r="AE269" t="inlineStr">
        <is>
          <t>غیرتمام وقت</t>
        </is>
      </c>
      <c r="AF269">
        <f>AC269&amp;AD269&amp;AE269</f>
        <v/>
      </c>
      <c r="AG269" t="n">
        <v>2.98</v>
      </c>
    </row>
    <row r="270">
      <c r="AC270" t="inlineStr">
        <is>
          <t>فوق العاده مخصوص</t>
        </is>
      </c>
      <c r="AD270" t="inlineStr">
        <is>
          <t>دانشیار</t>
        </is>
      </c>
      <c r="AE270" t="inlineStr">
        <is>
          <t>غیرتمام وقت</t>
        </is>
      </c>
      <c r="AF270">
        <f>AC270&amp;AD270&amp;AE270</f>
        <v/>
      </c>
      <c r="AG270" t="n">
        <v>2.87</v>
      </c>
    </row>
    <row r="271">
      <c r="AC271" t="inlineStr">
        <is>
          <t>فوق العاده مخصوص</t>
        </is>
      </c>
      <c r="AD271" t="inlineStr">
        <is>
          <t>استادیار</t>
        </is>
      </c>
      <c r="AE271" t="inlineStr">
        <is>
          <t>غیرتمام وقت</t>
        </is>
      </c>
      <c r="AF271">
        <f>AC271&amp;AD271&amp;AE271</f>
        <v/>
      </c>
      <c r="AG271" t="n">
        <v>2.6</v>
      </c>
    </row>
    <row r="272">
      <c r="AC272" t="inlineStr">
        <is>
          <t>فوق العاده مخصوص</t>
        </is>
      </c>
      <c r="AD272" t="inlineStr">
        <is>
          <t>مربی</t>
        </is>
      </c>
      <c r="AE272" t="inlineStr">
        <is>
          <t>غیرتمام وقت</t>
        </is>
      </c>
      <c r="AF272">
        <f>AC272&amp;AD272&amp;AE272</f>
        <v/>
      </c>
      <c r="AG272" t="n">
        <v>2.1</v>
      </c>
    </row>
    <row r="273">
      <c r="AC273" t="inlineStr">
        <is>
          <t>فوق العاده مخصوص</t>
        </is>
      </c>
      <c r="AD273" t="inlineStr">
        <is>
          <t>مربی آموزشگاه</t>
        </is>
      </c>
      <c r="AE273" t="inlineStr">
        <is>
          <t>غیرتمام وقت</t>
        </is>
      </c>
      <c r="AF273">
        <f>AC273&amp;AD273&amp;AE273</f>
        <v/>
      </c>
      <c r="AG273" t="n">
        <v>1.77</v>
      </c>
    </row>
    <row r="274">
      <c r="AC274" t="inlineStr">
        <is>
          <t>فوق العاده مخصوص</t>
        </is>
      </c>
      <c r="AD274" t="inlineStr">
        <is>
          <t>استاد</t>
        </is>
      </c>
      <c r="AE274" t="inlineStr">
        <is>
          <t>تمام وقت</t>
        </is>
      </c>
      <c r="AF274">
        <f>AC274&amp;AD274&amp;AE274</f>
        <v/>
      </c>
      <c r="AG274" t="n">
        <v>4.768</v>
      </c>
    </row>
    <row r="275">
      <c r="AC275" t="inlineStr">
        <is>
          <t>فوق العاده مخصوص</t>
        </is>
      </c>
      <c r="AD275" t="inlineStr">
        <is>
          <t>دانشیار</t>
        </is>
      </c>
      <c r="AE275" t="inlineStr">
        <is>
          <t>تمام وقت</t>
        </is>
      </c>
      <c r="AF275">
        <f>AC275&amp;AD275&amp;AE275</f>
        <v/>
      </c>
      <c r="AG275" t="n">
        <v>4.592000000000001</v>
      </c>
    </row>
    <row r="276">
      <c r="AC276" t="inlineStr">
        <is>
          <t>فوق العاده مخصوص</t>
        </is>
      </c>
      <c r="AD276" t="inlineStr">
        <is>
          <t>استادیار</t>
        </is>
      </c>
      <c r="AE276" t="inlineStr">
        <is>
          <t>تمام وقت</t>
        </is>
      </c>
      <c r="AF276">
        <f>AC276&amp;AD276&amp;AE276</f>
        <v/>
      </c>
      <c r="AG276" t="n">
        <v>4.16</v>
      </c>
    </row>
    <row r="277">
      <c r="AC277" t="inlineStr">
        <is>
          <t>فوق العاده مخصوص</t>
        </is>
      </c>
      <c r="AD277" t="inlineStr">
        <is>
          <t>مربی</t>
        </is>
      </c>
      <c r="AE277" t="inlineStr">
        <is>
          <t>تمام وقت</t>
        </is>
      </c>
      <c r="AF277">
        <f>AC277&amp;AD277&amp;AE277</f>
        <v/>
      </c>
      <c r="AG277" t="n">
        <v>3.36</v>
      </c>
    </row>
    <row r="278">
      <c r="AC278" t="inlineStr">
        <is>
          <t>فوق العاده مخصوص</t>
        </is>
      </c>
      <c r="AD278" t="inlineStr">
        <is>
          <t>مربی آموزشگاه</t>
        </is>
      </c>
      <c r="AE278" t="inlineStr">
        <is>
          <t>تمام وقت</t>
        </is>
      </c>
      <c r="AF278">
        <f>AC278&amp;AD278&amp;AE278</f>
        <v/>
      </c>
      <c r="AG278" t="n">
        <v>2.832</v>
      </c>
    </row>
    <row r="279">
      <c r="AC279" t="inlineStr">
        <is>
          <t>فوق العاده جذب</t>
        </is>
      </c>
      <c r="AD279" t="inlineStr">
        <is>
          <t>استاد</t>
        </is>
      </c>
      <c r="AE279" t="inlineStr">
        <is>
          <t>غیرتمام وقت</t>
        </is>
      </c>
      <c r="AF279">
        <f>AC279&amp;AD279&amp;AE279</f>
        <v/>
      </c>
      <c r="AG279" t="n">
        <v>5.42</v>
      </c>
    </row>
    <row r="280">
      <c r="AC280" t="inlineStr">
        <is>
          <t>فوق العاده جذب</t>
        </is>
      </c>
      <c r="AD280" t="inlineStr">
        <is>
          <t>دانشیار</t>
        </is>
      </c>
      <c r="AE280" t="inlineStr">
        <is>
          <t>غیرتمام وقت</t>
        </is>
      </c>
      <c r="AF280">
        <f>AC280&amp;AD280&amp;AE280</f>
        <v/>
      </c>
      <c r="AG280" t="n">
        <v>5.13</v>
      </c>
    </row>
    <row r="281">
      <c r="AC281" t="inlineStr">
        <is>
          <t>فوق العاده جذب</t>
        </is>
      </c>
      <c r="AD281" t="inlineStr">
        <is>
          <t>استادیار</t>
        </is>
      </c>
      <c r="AE281" t="inlineStr">
        <is>
          <t>غیرتمام وقت</t>
        </is>
      </c>
      <c r="AF281">
        <f>AC281&amp;AD281&amp;AE281</f>
        <v/>
      </c>
      <c r="AG281" t="n">
        <v>5</v>
      </c>
    </row>
    <row r="282">
      <c r="AC282" t="inlineStr">
        <is>
          <t>فوق العاده جذب</t>
        </is>
      </c>
      <c r="AD282" t="inlineStr">
        <is>
          <t>مربی</t>
        </is>
      </c>
      <c r="AE282" t="inlineStr">
        <is>
          <t>غیرتمام وقت</t>
        </is>
      </c>
      <c r="AF282">
        <f>AC282&amp;AD282&amp;AE282</f>
        <v/>
      </c>
      <c r="AG282" t="n">
        <v>4.86</v>
      </c>
    </row>
    <row r="283">
      <c r="AC283" t="inlineStr">
        <is>
          <t>فوق العاده جذب</t>
        </is>
      </c>
      <c r="AD283" t="inlineStr">
        <is>
          <t>مربی آموزشگاه</t>
        </is>
      </c>
      <c r="AE283" t="inlineStr">
        <is>
          <t>غیرتمام وقت</t>
        </is>
      </c>
      <c r="AF283">
        <f>AC283&amp;AD283&amp;AE283</f>
        <v/>
      </c>
      <c r="AG283" t="n">
        <v>4.76</v>
      </c>
    </row>
    <row r="284">
      <c r="AC284" t="inlineStr">
        <is>
          <t>فوق العاده جذب</t>
        </is>
      </c>
      <c r="AD284" t="inlineStr">
        <is>
          <t>استاد</t>
        </is>
      </c>
      <c r="AE284" t="inlineStr">
        <is>
          <t>تمام وقت</t>
        </is>
      </c>
      <c r="AF284">
        <f>AC284&amp;AD284&amp;AE284</f>
        <v/>
      </c>
      <c r="AG284" t="n">
        <v>8.672000000000001</v>
      </c>
    </row>
    <row r="285">
      <c r="AC285" t="inlineStr">
        <is>
          <t>فوق العاده جذب</t>
        </is>
      </c>
      <c r="AD285" t="inlineStr">
        <is>
          <t>دانشیار</t>
        </is>
      </c>
      <c r="AE285" t="inlineStr">
        <is>
          <t>تمام وقت</t>
        </is>
      </c>
      <c r="AF285">
        <f>AC285&amp;AD285&amp;AE285</f>
        <v/>
      </c>
      <c r="AG285" t="n">
        <v>8.208</v>
      </c>
    </row>
    <row r="286">
      <c r="AC286" t="inlineStr">
        <is>
          <t>فوق العاده جذب</t>
        </is>
      </c>
      <c r="AD286" t="inlineStr">
        <is>
          <t>استادیار</t>
        </is>
      </c>
      <c r="AE286" t="inlineStr">
        <is>
          <t>تمام وقت</t>
        </is>
      </c>
      <c r="AF286">
        <f>AC286&amp;AD286&amp;AE286</f>
        <v/>
      </c>
      <c r="AG286" t="n">
        <v>8</v>
      </c>
    </row>
    <row r="287">
      <c r="AC287" t="inlineStr">
        <is>
          <t>فوق العاده جذب</t>
        </is>
      </c>
      <c r="AD287" t="inlineStr">
        <is>
          <t>مربی</t>
        </is>
      </c>
      <c r="AE287" t="inlineStr">
        <is>
          <t>تمام وقت</t>
        </is>
      </c>
      <c r="AF287">
        <f>AC287&amp;AD287&amp;AE287</f>
        <v/>
      </c>
      <c r="AG287" t="n">
        <v>7.776000000000001</v>
      </c>
    </row>
    <row r="288">
      <c r="AC288" t="inlineStr">
        <is>
          <t>فوق العاده جذب</t>
        </is>
      </c>
      <c r="AD288" t="inlineStr">
        <is>
          <t>مربی آموزشگاه</t>
        </is>
      </c>
      <c r="AE288" t="inlineStr">
        <is>
          <t>تمام وقت</t>
        </is>
      </c>
      <c r="AF288">
        <f>AC288&amp;AD288&amp;AE288</f>
        <v/>
      </c>
      <c r="AG288" t="n">
        <v>7.616</v>
      </c>
    </row>
  </sheetData>
  <mergeCells count="4">
    <mergeCell ref="I1:L1"/>
    <mergeCell ref="O1:R1"/>
    <mergeCell ref="T1:U1"/>
    <mergeCell ref="W2:AB2"/>
  </mergeCells>
  <dataValidations count="1">
    <dataValidation sqref="C18" showDropDown="0" showInputMessage="1" showErrorMessage="1" allowBlank="1" type="list">
      <formula1>$W$4:$W$23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mhmd7</dc:creator>
  <dcterms:created xmlns:dcterms="http://purl.org/dc/terms/" xmlns:xsi="http://www.w3.org/2001/XMLSchema-instance" xsi:type="dcterms:W3CDTF">2024-03-19T18:31:55Z</dcterms:created>
  <dcterms:modified xmlns:dcterms="http://purl.org/dc/terms/" xmlns:xsi="http://www.w3.org/2001/XMLSchema-instance" xsi:type="dcterms:W3CDTF">2026-07-16T11:43:32Z</dcterms:modified>
  <cp:lastModifiedBy>mhmd</cp:lastModifiedBy>
</cp:coreProperties>
</file>